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0D04EA68-13FB-4413-A064-1F03A3F2D716}" xr6:coauthVersionLast="47" xr6:coauthVersionMax="47" xr10:uidLastSave="{00000000-0000-0000-0000-000000000000}"/>
  <bookViews>
    <workbookView xWindow="-108" yWindow="-108" windowWidth="23256" windowHeight="12576" tabRatio="917" firstSheet="1" activeTab="13" xr2:uid="{00000000-000D-0000-FFFF-FFFF00000000}"/>
  </bookViews>
  <sheets>
    <sheet name="NOTES" sheetId="43" r:id="rId1"/>
    <sheet name="Horseback" sheetId="46" r:id="rId2"/>
    <sheet name="OPEN 1" sheetId="40" r:id="rId3"/>
    <sheet name="OPEN 2" sheetId="39" r:id="rId4"/>
    <sheet name="OPEN 3" sheetId="3" r:id="rId5"/>
    <sheet name="OPEN AVG" sheetId="13" r:id="rId6"/>
    <sheet name="NUR 1" sheetId="42" r:id="rId7"/>
    <sheet name="NUR 2" sheetId="41" r:id="rId8"/>
    <sheet name="NUR 3" sheetId="6" r:id="rId9"/>
    <sheet name="NUR AVG" sheetId="14" r:id="rId10"/>
    <sheet name="INT 1" sheetId="7" r:id="rId11"/>
    <sheet name="INT 2" sheetId="8" r:id="rId12"/>
    <sheet name="INT 3" sheetId="9" r:id="rId13"/>
    <sheet name="INT AVG" sheetId="15" r:id="rId14"/>
    <sheet name="NOV 1" sheetId="10" r:id="rId15"/>
    <sheet name="NOV 2" sheetId="11" r:id="rId16"/>
    <sheet name="NOV 3" sheetId="12" r:id="rId17"/>
    <sheet name="NOV AVG" sheetId="16" r:id="rId18"/>
    <sheet name="RANCH 1" sheetId="37" r:id="rId19"/>
    <sheet name="RANCH 2" sheetId="36" r:id="rId20"/>
    <sheet name="RANCH 3" sheetId="23" r:id="rId21"/>
    <sheet name="RANCH AVG" sheetId="22" r:id="rId22"/>
    <sheet name="Sheet1" sheetId="47" r:id="rId23"/>
    <sheet name="Futurity 1" sheetId="24" r:id="rId24"/>
    <sheet name="Futurity 2" sheetId="25" r:id="rId25"/>
    <sheet name="Futruity Ave." sheetId="26" r:id="rId26"/>
    <sheet name="Maturity 1" sheetId="27" r:id="rId27"/>
    <sheet name="Maturity 2" sheetId="28" r:id="rId28"/>
    <sheet name="Maturity Ave." sheetId="29" r:id="rId29"/>
    <sheet name="Open 4 day Ave" sheetId="30" r:id="rId30"/>
    <sheet name="Ranch 4 Day" sheetId="31" r:id="rId31"/>
    <sheet name="Nursery 4 day" sheetId="32" r:id="rId32"/>
    <sheet name="Intermediate 4 day" sheetId="33" r:id="rId33"/>
    <sheet name="Novice day 4" sheetId="34" r:id="rId34"/>
    <sheet name="open test" sheetId="35" r:id="rId35"/>
  </sheets>
  <definedNames>
    <definedName name="_xlnm.Print_Area" localSheetId="23">'Futurity 1'!$A$1:$K$75</definedName>
    <definedName name="_xlnm.Print_Area" localSheetId="24">'Futurity 2'!$A$1:$K$75</definedName>
    <definedName name="_xlnm.Print_Area" localSheetId="1">Horseback!$A$1:$L$21</definedName>
    <definedName name="_xlnm.Print_Area" localSheetId="10">'INT 1'!$A$1:$L$18</definedName>
    <definedName name="_xlnm.Print_Area" localSheetId="11">'INT 2'!$A$1:$L$15</definedName>
    <definedName name="_xlnm.Print_Area" localSheetId="13">'INT AVG'!$A$1:$R$14</definedName>
    <definedName name="_xlnm.Print_Area" localSheetId="26">'Maturity 1'!$A$1:$K$23</definedName>
    <definedName name="_xlnm.Print_Area" localSheetId="27">'Maturity 2'!$A$1:$K$24</definedName>
    <definedName name="_xlnm.Print_Area" localSheetId="14">'NOV 1'!$A$1:$L$17</definedName>
    <definedName name="_xlnm.Print_Area" localSheetId="15">'NOV 2'!$A$1:$L$17</definedName>
    <definedName name="_xlnm.Print_Area" localSheetId="17">'NOV AVG'!$B$1:$R$17</definedName>
    <definedName name="_xlnm.Print_Area" localSheetId="6">'NUR 1'!$A$1:$L$23</definedName>
    <definedName name="_xlnm.Print_Area" localSheetId="7">'NUR 2'!$A$1:$L$23</definedName>
    <definedName name="_xlnm.Print_Area" localSheetId="2">'OPEN 1'!$A$1:$L$29</definedName>
    <definedName name="_xlnm.Print_Area" localSheetId="3">'OPEN 2'!$A$1:$L$29</definedName>
    <definedName name="_xlnm.Print_Area" localSheetId="5">'OPEN AVG'!$A$1:$R$29</definedName>
    <definedName name="_xlnm.Print_Area" localSheetId="18">'RANCH 1'!$A$1:$L$22</definedName>
    <definedName name="_xlnm.Print_Area" localSheetId="19">'RANCH 2'!$A$1:$L$22</definedName>
    <definedName name="_xlnm.Print_Area" localSheetId="30">'Ranch 4 Day'!$A$1:$S$30</definedName>
    <definedName name="_xlnm.Print_Area" localSheetId="21">'RANCH AVG'!$A$1:$R$20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1" l="1"/>
  <c r="K20" i="41"/>
  <c r="A1" i="41"/>
  <c r="K17" i="36"/>
  <c r="H11" i="15"/>
  <c r="E14" i="13"/>
  <c r="H14" i="13" s="1"/>
  <c r="F14" i="13"/>
  <c r="I14" i="13"/>
  <c r="K14" i="13"/>
  <c r="N14" i="13"/>
  <c r="O14" i="13"/>
  <c r="P14" i="13"/>
  <c r="R14" i="13" l="1"/>
  <c r="N9" i="13"/>
  <c r="K2" i="37"/>
  <c r="K25" i="40"/>
  <c r="C6" i="16"/>
  <c r="C4" i="16"/>
  <c r="C5" i="16"/>
  <c r="C3" i="16"/>
  <c r="C7" i="16"/>
  <c r="C9" i="16"/>
  <c r="C11" i="16"/>
  <c r="C13" i="16"/>
  <c r="C10" i="16"/>
  <c r="C12" i="16"/>
  <c r="C16" i="16"/>
  <c r="C15" i="16"/>
  <c r="C14" i="16"/>
  <c r="C17" i="16"/>
  <c r="B6" i="16"/>
  <c r="B4" i="16"/>
  <c r="B5" i="16"/>
  <c r="B3" i="16"/>
  <c r="B7" i="16"/>
  <c r="B9" i="16"/>
  <c r="B11" i="16"/>
  <c r="B13" i="16"/>
  <c r="B10" i="16"/>
  <c r="B12" i="16"/>
  <c r="B16" i="16"/>
  <c r="B15" i="16"/>
  <c r="B14" i="16"/>
  <c r="B17" i="16"/>
  <c r="C8" i="16"/>
  <c r="B8" i="16"/>
  <c r="C2" i="16"/>
  <c r="B2" i="16"/>
  <c r="K28" i="46"/>
  <c r="K27" i="46"/>
  <c r="K26" i="46"/>
  <c r="K25" i="46"/>
  <c r="K24" i="46"/>
  <c r="K23" i="46"/>
  <c r="K22" i="46"/>
  <c r="K14" i="46"/>
  <c r="K3" i="46"/>
  <c r="K18" i="46"/>
  <c r="K9" i="46"/>
  <c r="K17" i="46"/>
  <c r="K6" i="46"/>
  <c r="K8" i="46"/>
  <c r="K16" i="46"/>
  <c r="K11" i="46"/>
  <c r="K4" i="46"/>
  <c r="K7" i="46"/>
  <c r="K15" i="46"/>
  <c r="K20" i="46"/>
  <c r="K10" i="46"/>
  <c r="K2" i="46"/>
  <c r="K13" i="46"/>
  <c r="K21" i="46"/>
  <c r="K19" i="46"/>
  <c r="K26" i="41"/>
  <c r="K27" i="41"/>
  <c r="K28" i="41"/>
  <c r="K29" i="41"/>
  <c r="K30" i="41"/>
  <c r="K31" i="41"/>
  <c r="K32" i="41"/>
  <c r="K2" i="42"/>
  <c r="K3" i="42"/>
  <c r="K8" i="42"/>
  <c r="K7" i="42"/>
  <c r="K24" i="42"/>
  <c r="K25" i="42"/>
  <c r="J32" i="28"/>
  <c r="J33" i="28"/>
  <c r="J34" i="28"/>
  <c r="J35" i="28"/>
  <c r="J36" i="28"/>
  <c r="J37" i="28"/>
  <c r="J32" i="27"/>
  <c r="J33" i="27"/>
  <c r="J34" i="27"/>
  <c r="J35" i="27"/>
  <c r="J36" i="27"/>
  <c r="J37" i="27"/>
  <c r="J71" i="25"/>
  <c r="J72" i="25"/>
  <c r="J73" i="25"/>
  <c r="J74" i="25"/>
  <c r="J75" i="25"/>
  <c r="J75" i="24"/>
  <c r="J71" i="24"/>
  <c r="J72" i="24"/>
  <c r="J73" i="24"/>
  <c r="J74" i="24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27" i="36"/>
  <c r="K26" i="36"/>
  <c r="K25" i="36"/>
  <c r="K24" i="36"/>
  <c r="K23" i="36"/>
  <c r="K16" i="36"/>
  <c r="K2" i="36"/>
  <c r="K19" i="36"/>
  <c r="K11" i="36"/>
  <c r="K22" i="36"/>
  <c r="K9" i="36"/>
  <c r="K21" i="36"/>
  <c r="K3" i="36"/>
  <c r="K7" i="36"/>
  <c r="K10" i="36"/>
  <c r="K18" i="36"/>
  <c r="K12" i="36"/>
  <c r="K5" i="36"/>
  <c r="K4" i="36"/>
  <c r="K6" i="36"/>
  <c r="K8" i="36"/>
  <c r="K15" i="36"/>
  <c r="K20" i="36"/>
  <c r="K7" i="37"/>
  <c r="K18" i="37"/>
  <c r="K8" i="37"/>
  <c r="K10" i="37"/>
  <c r="K6" i="37"/>
  <c r="K12" i="37"/>
  <c r="K15" i="37"/>
  <c r="K11" i="37"/>
  <c r="K9" i="37"/>
  <c r="K13" i="37"/>
  <c r="K3" i="37"/>
  <c r="K4" i="37"/>
  <c r="K16" i="37"/>
  <c r="K5" i="37"/>
  <c r="K19" i="37"/>
  <c r="K20" i="37"/>
  <c r="K17" i="37"/>
  <c r="K14" i="37"/>
  <c r="K22" i="37"/>
  <c r="K21" i="37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5" i="41"/>
  <c r="K24" i="41"/>
  <c r="K15" i="41"/>
  <c r="K23" i="41"/>
  <c r="K14" i="41"/>
  <c r="K11" i="41"/>
  <c r="K3" i="41"/>
  <c r="K9" i="41"/>
  <c r="K16" i="41"/>
  <c r="K21" i="41"/>
  <c r="K8" i="41"/>
  <c r="K18" i="41"/>
  <c r="K6" i="41"/>
  <c r="K19" i="41"/>
  <c r="K17" i="41"/>
  <c r="K5" i="41"/>
  <c r="K22" i="41"/>
  <c r="K13" i="41"/>
  <c r="K10" i="41"/>
  <c r="K12" i="41"/>
  <c r="K2" i="41"/>
  <c r="K7" i="41"/>
  <c r="K15" i="42"/>
  <c r="K14" i="42"/>
  <c r="K6" i="42"/>
  <c r="K19" i="42"/>
  <c r="K18" i="42"/>
  <c r="K9" i="42"/>
  <c r="K11" i="42"/>
  <c r="K12" i="42"/>
  <c r="K13" i="42"/>
  <c r="K17" i="42"/>
  <c r="K4" i="42"/>
  <c r="K5" i="42"/>
  <c r="K10" i="42"/>
  <c r="K16" i="42"/>
  <c r="K26" i="40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38" i="39"/>
  <c r="K37" i="39"/>
  <c r="K36" i="39"/>
  <c r="K35" i="39"/>
  <c r="K34" i="39"/>
  <c r="K33" i="39"/>
  <c r="K32" i="39"/>
  <c r="K31" i="39"/>
  <c r="K30" i="39"/>
  <c r="K5" i="39"/>
  <c r="J14" i="13" s="1"/>
  <c r="M14" i="13" s="1"/>
  <c r="K4" i="39"/>
  <c r="K7" i="39"/>
  <c r="K26" i="39"/>
  <c r="K6" i="39"/>
  <c r="K24" i="39"/>
  <c r="K19" i="39"/>
  <c r="K12" i="39"/>
  <c r="K25" i="39"/>
  <c r="K28" i="39"/>
  <c r="K17" i="39"/>
  <c r="K11" i="39"/>
  <c r="K27" i="39"/>
  <c r="K10" i="39"/>
  <c r="K16" i="39"/>
  <c r="K20" i="39"/>
  <c r="K3" i="39"/>
  <c r="K15" i="39"/>
  <c r="K18" i="39"/>
  <c r="K14" i="39"/>
  <c r="K29" i="39"/>
  <c r="K21" i="39"/>
  <c r="K23" i="39"/>
  <c r="K8" i="39"/>
  <c r="K2" i="39"/>
  <c r="K22" i="39"/>
  <c r="K13" i="39"/>
  <c r="K36" i="40"/>
  <c r="K35" i="40"/>
  <c r="K34" i="40"/>
  <c r="K33" i="40"/>
  <c r="K32" i="40"/>
  <c r="K31" i="40"/>
  <c r="K30" i="40"/>
  <c r="K14" i="40"/>
  <c r="K6" i="40"/>
  <c r="K13" i="40"/>
  <c r="K4" i="40"/>
  <c r="K18" i="40"/>
  <c r="K2" i="40"/>
  <c r="K19" i="40"/>
  <c r="K15" i="40"/>
  <c r="K24" i="40"/>
  <c r="K23" i="40"/>
  <c r="K29" i="40"/>
  <c r="K20" i="40"/>
  <c r="K16" i="40"/>
  <c r="K27" i="40"/>
  <c r="K3" i="40"/>
  <c r="K5" i="40"/>
  <c r="K12" i="40"/>
  <c r="K11" i="40"/>
  <c r="K7" i="40"/>
  <c r="K9" i="40"/>
  <c r="K8" i="40"/>
  <c r="K21" i="40"/>
  <c r="K17" i="40"/>
  <c r="K22" i="40"/>
  <c r="K10" i="40"/>
  <c r="J25" i="28" l="1"/>
  <c r="J26" i="28"/>
  <c r="J27" i="28"/>
  <c r="J28" i="28"/>
  <c r="J29" i="28"/>
  <c r="J30" i="28"/>
  <c r="J31" i="28"/>
  <c r="J25" i="27"/>
  <c r="J26" i="27"/>
  <c r="J27" i="27"/>
  <c r="J28" i="27"/>
  <c r="J29" i="27"/>
  <c r="J30" i="27"/>
  <c r="J31" i="27"/>
  <c r="K7" i="8"/>
  <c r="C16" i="22"/>
  <c r="C20" i="22"/>
  <c r="N20" i="22" s="1"/>
  <c r="B16" i="22"/>
  <c r="B20" i="22"/>
  <c r="K20" i="11"/>
  <c r="K19" i="11"/>
  <c r="K18" i="11"/>
  <c r="K14" i="11"/>
  <c r="K11" i="11"/>
  <c r="K5" i="11"/>
  <c r="K19" i="10"/>
  <c r="K18" i="10"/>
  <c r="K17" i="10"/>
  <c r="K5" i="10"/>
  <c r="K13" i="10"/>
  <c r="K12" i="10"/>
  <c r="K9" i="10"/>
  <c r="K29" i="8"/>
  <c r="K28" i="8"/>
  <c r="K27" i="8"/>
  <c r="K25" i="8"/>
  <c r="K24" i="8"/>
  <c r="K23" i="8"/>
  <c r="K22" i="8"/>
  <c r="K21" i="8"/>
  <c r="K20" i="8"/>
  <c r="K19" i="8"/>
  <c r="K18" i="8"/>
  <c r="K17" i="8"/>
  <c r="K16" i="8"/>
  <c r="K29" i="7"/>
  <c r="K28" i="7"/>
  <c r="K27" i="7"/>
  <c r="K17" i="7"/>
  <c r="K26" i="7"/>
  <c r="K25" i="7"/>
  <c r="K24" i="7"/>
  <c r="K23" i="7"/>
  <c r="K21" i="7"/>
  <c r="K20" i="7"/>
  <c r="K19" i="7"/>
  <c r="K22" i="7"/>
  <c r="N16" i="22" l="1"/>
  <c r="I16" i="22"/>
  <c r="O20" i="22"/>
  <c r="J20" i="22"/>
  <c r="M20" i="22" s="1"/>
  <c r="J16" i="22"/>
  <c r="O16" i="22"/>
  <c r="E20" i="22"/>
  <c r="H20" i="22" s="1"/>
  <c r="E16" i="22"/>
  <c r="H16" i="22" s="1"/>
  <c r="C3" i="29"/>
  <c r="C4" i="29"/>
  <c r="L4" i="29" s="1"/>
  <c r="C5" i="29"/>
  <c r="C6" i="29"/>
  <c r="C7" i="29"/>
  <c r="C8" i="29"/>
  <c r="L8" i="29" s="1"/>
  <c r="C9" i="29"/>
  <c r="L9" i="29" s="1"/>
  <c r="C10" i="29"/>
  <c r="L10" i="29" s="1"/>
  <c r="C11" i="29"/>
  <c r="C12" i="29"/>
  <c r="L12" i="29" s="1"/>
  <c r="C13" i="29"/>
  <c r="M13" i="29" s="1"/>
  <c r="C14" i="29"/>
  <c r="C15" i="29"/>
  <c r="I15" i="29" s="1"/>
  <c r="C16" i="29"/>
  <c r="L16" i="29" s="1"/>
  <c r="C17" i="29"/>
  <c r="L17" i="29" s="1"/>
  <c r="C18" i="29"/>
  <c r="C19" i="29"/>
  <c r="C20" i="29"/>
  <c r="L20" i="29" s="1"/>
  <c r="C21" i="29"/>
  <c r="C22" i="29"/>
  <c r="C23" i="29"/>
  <c r="C24" i="29"/>
  <c r="L24" i="29" s="1"/>
  <c r="C25" i="29"/>
  <c r="L25" i="29" s="1"/>
  <c r="C26" i="29"/>
  <c r="M26" i="29" s="1"/>
  <c r="C27" i="29"/>
  <c r="D27" i="29" s="1"/>
  <c r="C28" i="29"/>
  <c r="D28" i="29" s="1"/>
  <c r="C29" i="29"/>
  <c r="L29" i="29" s="1"/>
  <c r="C30" i="29"/>
  <c r="L30" i="29" s="1"/>
  <c r="C31" i="29"/>
  <c r="M31" i="29" s="1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C2" i="29"/>
  <c r="M2" i="29" s="1"/>
  <c r="B2" i="29"/>
  <c r="C3" i="26"/>
  <c r="D3" i="26" s="1"/>
  <c r="C4" i="26"/>
  <c r="C5" i="26"/>
  <c r="D5" i="26" s="1"/>
  <c r="C6" i="26"/>
  <c r="C7" i="26"/>
  <c r="C8" i="26"/>
  <c r="D8" i="26" s="1"/>
  <c r="C9" i="26"/>
  <c r="E9" i="26" s="1"/>
  <c r="C10" i="26"/>
  <c r="C11" i="26"/>
  <c r="D11" i="26" s="1"/>
  <c r="C12" i="26"/>
  <c r="C13" i="26"/>
  <c r="E13" i="26" s="1"/>
  <c r="C14" i="26"/>
  <c r="C15" i="26"/>
  <c r="C16" i="26"/>
  <c r="C17" i="26"/>
  <c r="C18" i="26"/>
  <c r="C19" i="26"/>
  <c r="D19" i="26" s="1"/>
  <c r="C20" i="26"/>
  <c r="C21" i="26"/>
  <c r="D21" i="26" s="1"/>
  <c r="C22" i="26"/>
  <c r="C23" i="26"/>
  <c r="C24" i="26"/>
  <c r="D24" i="26" s="1"/>
  <c r="C25" i="26"/>
  <c r="E25" i="26" s="1"/>
  <c r="C26" i="26"/>
  <c r="C27" i="26"/>
  <c r="D27" i="26" s="1"/>
  <c r="C28" i="26"/>
  <c r="C29" i="26"/>
  <c r="E29" i="26" s="1"/>
  <c r="C30" i="26"/>
  <c r="C31" i="26"/>
  <c r="C32" i="26"/>
  <c r="C33" i="26"/>
  <c r="C34" i="26"/>
  <c r="D34" i="26" s="1"/>
  <c r="C35" i="26"/>
  <c r="C36" i="26"/>
  <c r="C37" i="26"/>
  <c r="E37" i="26" s="1"/>
  <c r="C38" i="26"/>
  <c r="D38" i="26" s="1"/>
  <c r="C39" i="26"/>
  <c r="C40" i="26"/>
  <c r="C41" i="26"/>
  <c r="E41" i="26" s="1"/>
  <c r="C42" i="26"/>
  <c r="D42" i="26" s="1"/>
  <c r="C43" i="26"/>
  <c r="C44" i="26"/>
  <c r="C45" i="26"/>
  <c r="E45" i="26" s="1"/>
  <c r="C46" i="26"/>
  <c r="C47" i="26"/>
  <c r="C48" i="26"/>
  <c r="C49" i="26"/>
  <c r="C50" i="26"/>
  <c r="D50" i="26" s="1"/>
  <c r="C51" i="26"/>
  <c r="C52" i="26"/>
  <c r="C53" i="26"/>
  <c r="E53" i="26" s="1"/>
  <c r="C54" i="26"/>
  <c r="D54" i="26" s="1"/>
  <c r="C55" i="26"/>
  <c r="C56" i="26"/>
  <c r="C57" i="26"/>
  <c r="E57" i="26" s="1"/>
  <c r="C58" i="26"/>
  <c r="C59" i="26"/>
  <c r="C60" i="26"/>
  <c r="C61" i="26"/>
  <c r="E61" i="26" s="1"/>
  <c r="C62" i="26"/>
  <c r="D62" i="26" s="1"/>
  <c r="C63" i="26"/>
  <c r="C64" i="26"/>
  <c r="C65" i="26"/>
  <c r="C66" i="26"/>
  <c r="C67" i="26"/>
  <c r="C68" i="26"/>
  <c r="C69" i="26"/>
  <c r="E69" i="26" s="1"/>
  <c r="C70" i="26"/>
  <c r="C71" i="26"/>
  <c r="D71" i="26" s="1"/>
  <c r="C72" i="26"/>
  <c r="M72" i="26" s="1"/>
  <c r="C73" i="26"/>
  <c r="L73" i="26" s="1"/>
  <c r="C74" i="26"/>
  <c r="M74" i="26" s="1"/>
  <c r="C75" i="26"/>
  <c r="D75" i="26" s="1"/>
  <c r="C76" i="26"/>
  <c r="E76" i="26" s="1"/>
  <c r="C77" i="26"/>
  <c r="C78" i="26"/>
  <c r="H78" i="26" s="1"/>
  <c r="K78" i="26" s="1"/>
  <c r="C79" i="26"/>
  <c r="I79" i="26" s="1"/>
  <c r="C80" i="26"/>
  <c r="M80" i="26" s="1"/>
  <c r="C81" i="26"/>
  <c r="I81" i="26" s="1"/>
  <c r="C82" i="26"/>
  <c r="E82" i="26" s="1"/>
  <c r="C83" i="26"/>
  <c r="M83" i="26" s="1"/>
  <c r="C84" i="26"/>
  <c r="E84" i="26" s="1"/>
  <c r="C85" i="26"/>
  <c r="H85" i="26" s="1"/>
  <c r="K85" i="26" s="1"/>
  <c r="C2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2" i="26"/>
  <c r="C2" i="22"/>
  <c r="C3" i="22"/>
  <c r="C4" i="22"/>
  <c r="C6" i="22"/>
  <c r="C5" i="22"/>
  <c r="C10" i="22"/>
  <c r="C14" i="22"/>
  <c r="C9" i="22"/>
  <c r="C7" i="22"/>
  <c r="C15" i="22"/>
  <c r="C11" i="22"/>
  <c r="C17" i="22"/>
  <c r="C18" i="22"/>
  <c r="C12" i="22"/>
  <c r="C13" i="22"/>
  <c r="C8" i="22"/>
  <c r="C19" i="22"/>
  <c r="B2" i="22"/>
  <c r="B3" i="22"/>
  <c r="B4" i="22"/>
  <c r="B6" i="22"/>
  <c r="B5" i="22"/>
  <c r="B10" i="22"/>
  <c r="B14" i="22"/>
  <c r="B9" i="22"/>
  <c r="B7" i="22"/>
  <c r="B15" i="22"/>
  <c r="B11" i="22"/>
  <c r="B17" i="22"/>
  <c r="B18" i="22"/>
  <c r="B12" i="22"/>
  <c r="B13" i="22"/>
  <c r="B8" i="22"/>
  <c r="B19" i="22"/>
  <c r="C2" i="14"/>
  <c r="C3" i="14"/>
  <c r="C7" i="14"/>
  <c r="C4" i="14"/>
  <c r="C14" i="14"/>
  <c r="C9" i="14"/>
  <c r="C5" i="14"/>
  <c r="C16" i="14"/>
  <c r="I16" i="14" s="1"/>
  <c r="M16" i="14" s="1"/>
  <c r="C8" i="14"/>
  <c r="C10" i="14"/>
  <c r="C11" i="14"/>
  <c r="C12" i="14"/>
  <c r="C22" i="14"/>
  <c r="C21" i="14"/>
  <c r="C20" i="14"/>
  <c r="I20" i="14" s="1"/>
  <c r="M20" i="14" s="1"/>
  <c r="C13" i="14"/>
  <c r="C19" i="14"/>
  <c r="C17" i="14"/>
  <c r="C18" i="14"/>
  <c r="C15" i="14"/>
  <c r="B2" i="14"/>
  <c r="B3" i="14"/>
  <c r="B7" i="14"/>
  <c r="B4" i="14"/>
  <c r="B14" i="14"/>
  <c r="B9" i="14"/>
  <c r="B5" i="14"/>
  <c r="B16" i="14"/>
  <c r="B8" i="14"/>
  <c r="B10" i="14"/>
  <c r="B11" i="14"/>
  <c r="B12" i="14"/>
  <c r="B22" i="14"/>
  <c r="B21" i="14"/>
  <c r="B20" i="14"/>
  <c r="B13" i="14"/>
  <c r="B19" i="14"/>
  <c r="B17" i="14"/>
  <c r="B18" i="14"/>
  <c r="B15" i="14"/>
  <c r="C6" i="14"/>
  <c r="B6" i="14"/>
  <c r="I3" i="14" l="1"/>
  <c r="M3" i="14" s="1"/>
  <c r="J3" i="14"/>
  <c r="D7" i="14"/>
  <c r="I7" i="14"/>
  <c r="E7" i="14"/>
  <c r="J7" i="14"/>
  <c r="I15" i="14"/>
  <c r="J15" i="14"/>
  <c r="I21" i="14"/>
  <c r="J21" i="14"/>
  <c r="E18" i="14"/>
  <c r="I18" i="14"/>
  <c r="M18" i="14" s="1"/>
  <c r="J18" i="14"/>
  <c r="I22" i="14"/>
  <c r="J22" i="14"/>
  <c r="I5" i="14"/>
  <c r="M5" i="14" s="1"/>
  <c r="J5" i="14"/>
  <c r="I2" i="14"/>
  <c r="E17" i="14"/>
  <c r="I17" i="14"/>
  <c r="M17" i="14" s="1"/>
  <c r="J17" i="14"/>
  <c r="D12" i="14"/>
  <c r="I12" i="14"/>
  <c r="J12" i="14"/>
  <c r="I9" i="14"/>
  <c r="M9" i="14" s="1"/>
  <c r="J9" i="14"/>
  <c r="D19" i="14"/>
  <c r="I19" i="14"/>
  <c r="M19" i="14" s="1"/>
  <c r="J19" i="14"/>
  <c r="I11" i="14"/>
  <c r="J11" i="14"/>
  <c r="D14" i="14"/>
  <c r="I14" i="14"/>
  <c r="M14" i="14" s="1"/>
  <c r="I8" i="14"/>
  <c r="M8" i="14" s="1"/>
  <c r="J8" i="14"/>
  <c r="D6" i="14"/>
  <c r="I6" i="14"/>
  <c r="M6" i="14" s="1"/>
  <c r="J6" i="14"/>
  <c r="D13" i="14"/>
  <c r="I13" i="14"/>
  <c r="M13" i="14" s="1"/>
  <c r="J13" i="14"/>
  <c r="I10" i="14"/>
  <c r="J10" i="14"/>
  <c r="I4" i="14"/>
  <c r="E4" i="14"/>
  <c r="J4" i="14"/>
  <c r="M16" i="22"/>
  <c r="N12" i="22"/>
  <c r="I12" i="22"/>
  <c r="D13" i="22"/>
  <c r="I13" i="22"/>
  <c r="N13" i="22"/>
  <c r="E9" i="22"/>
  <c r="I9" i="22"/>
  <c r="N9" i="22"/>
  <c r="E2" i="22"/>
  <c r="I2" i="22"/>
  <c r="M2" i="22" s="1"/>
  <c r="N2" i="22"/>
  <c r="N17" i="22"/>
  <c r="I17" i="22"/>
  <c r="N10" i="22"/>
  <c r="I10" i="22"/>
  <c r="I4" i="22"/>
  <c r="N4" i="22"/>
  <c r="I3" i="22"/>
  <c r="N3" i="22"/>
  <c r="I18" i="22"/>
  <c r="N18" i="22"/>
  <c r="D14" i="22"/>
  <c r="I14" i="22"/>
  <c r="N14" i="22"/>
  <c r="I19" i="22"/>
  <c r="N19" i="22"/>
  <c r="I11" i="22"/>
  <c r="N11" i="22"/>
  <c r="E5" i="22"/>
  <c r="N5" i="22"/>
  <c r="I5" i="22"/>
  <c r="I7" i="22"/>
  <c r="N7" i="22"/>
  <c r="I8" i="22"/>
  <c r="N8" i="22"/>
  <c r="N15" i="22"/>
  <c r="I15" i="22"/>
  <c r="I6" i="22"/>
  <c r="N6" i="22"/>
  <c r="R20" i="22"/>
  <c r="D2" i="14"/>
  <c r="R16" i="22"/>
  <c r="D11" i="14"/>
  <c r="E13" i="14"/>
  <c r="M30" i="29"/>
  <c r="O30" i="29" s="1"/>
  <c r="M25" i="29"/>
  <c r="O25" i="29" s="1"/>
  <c r="D5" i="29"/>
  <c r="E25" i="29"/>
  <c r="H30" i="29"/>
  <c r="D31" i="29"/>
  <c r="E18" i="29"/>
  <c r="D30" i="29"/>
  <c r="E17" i="29"/>
  <c r="E5" i="29"/>
  <c r="I10" i="29"/>
  <c r="D13" i="29"/>
  <c r="H31" i="29"/>
  <c r="L18" i="29"/>
  <c r="M84" i="26"/>
  <c r="M82" i="26"/>
  <c r="D85" i="26"/>
  <c r="G85" i="26" s="1"/>
  <c r="D81" i="26"/>
  <c r="G81" i="26" s="1"/>
  <c r="I85" i="26"/>
  <c r="L85" i="26"/>
  <c r="O85" i="26" s="1"/>
  <c r="M85" i="26"/>
  <c r="I73" i="26"/>
  <c r="L75" i="26"/>
  <c r="L80" i="26"/>
  <c r="O80" i="26" s="1"/>
  <c r="D9" i="29"/>
  <c r="L15" i="29"/>
  <c r="D80" i="26"/>
  <c r="G80" i="26" s="1"/>
  <c r="E78" i="26"/>
  <c r="I80" i="26"/>
  <c r="H79" i="26"/>
  <c r="K79" i="26" s="1"/>
  <c r="L79" i="26"/>
  <c r="O79" i="26" s="1"/>
  <c r="L31" i="29"/>
  <c r="O31" i="29" s="1"/>
  <c r="L14" i="29"/>
  <c r="D16" i="14"/>
  <c r="D79" i="26"/>
  <c r="G79" i="26" s="1"/>
  <c r="M79" i="26"/>
  <c r="H25" i="29"/>
  <c r="D74" i="26"/>
  <c r="E85" i="26"/>
  <c r="E73" i="26"/>
  <c r="H73" i="26"/>
  <c r="L74" i="26"/>
  <c r="O74" i="26" s="1"/>
  <c r="M73" i="26"/>
  <c r="O73" i="26" s="1"/>
  <c r="D26" i="29"/>
  <c r="E30" i="29"/>
  <c r="E13" i="29"/>
  <c r="L26" i="29"/>
  <c r="O26" i="29" s="1"/>
  <c r="L6" i="29"/>
  <c r="E80" i="26"/>
  <c r="E79" i="26"/>
  <c r="D13" i="26"/>
  <c r="G13" i="26" s="1"/>
  <c r="E74" i="26"/>
  <c r="E31" i="29"/>
  <c r="E14" i="29"/>
  <c r="L7" i="29"/>
  <c r="D73" i="26"/>
  <c r="H72" i="26"/>
  <c r="D25" i="29"/>
  <c r="E26" i="29"/>
  <c r="E6" i="29"/>
  <c r="O10" i="14"/>
  <c r="N10" i="14"/>
  <c r="N14" i="14"/>
  <c r="O8" i="22"/>
  <c r="J8" i="22"/>
  <c r="O7" i="22"/>
  <c r="J7" i="22"/>
  <c r="M7" i="22" s="1"/>
  <c r="L77" i="26"/>
  <c r="O77" i="26" s="1"/>
  <c r="I77" i="26"/>
  <c r="L82" i="26"/>
  <c r="O82" i="26" s="1"/>
  <c r="O5" i="14"/>
  <c r="N5" i="14"/>
  <c r="D5" i="14"/>
  <c r="D2" i="22"/>
  <c r="O2" i="22"/>
  <c r="D29" i="26"/>
  <c r="G29" i="26" s="1"/>
  <c r="E5" i="14"/>
  <c r="O11" i="22"/>
  <c r="J11" i="22"/>
  <c r="M11" i="22" s="1"/>
  <c r="O19" i="22"/>
  <c r="J19" i="22"/>
  <c r="O17" i="22"/>
  <c r="J17" i="22"/>
  <c r="M17" i="22" s="1"/>
  <c r="E17" i="22"/>
  <c r="H17" i="22" s="1"/>
  <c r="O15" i="22"/>
  <c r="J15" i="22"/>
  <c r="D5" i="22"/>
  <c r="H5" i="22" s="1"/>
  <c r="O5" i="22"/>
  <c r="J5" i="22"/>
  <c r="M5" i="22" s="1"/>
  <c r="D84" i="26"/>
  <c r="G84" i="26" s="1"/>
  <c r="L84" i="26"/>
  <c r="O84" i="26" s="1"/>
  <c r="I84" i="26"/>
  <c r="D78" i="26"/>
  <c r="G78" i="26" s="1"/>
  <c r="L78" i="26"/>
  <c r="O78" i="26" s="1"/>
  <c r="I78" i="26"/>
  <c r="D72" i="26"/>
  <c r="L72" i="26"/>
  <c r="O72" i="26" s="1"/>
  <c r="D82" i="26"/>
  <c r="G82" i="26" s="1"/>
  <c r="E72" i="26"/>
  <c r="I82" i="26"/>
  <c r="H71" i="26"/>
  <c r="L76" i="26"/>
  <c r="O76" i="26" s="1"/>
  <c r="E27" i="29"/>
  <c r="G27" i="29" s="1"/>
  <c r="H26" i="29"/>
  <c r="I14" i="29"/>
  <c r="L83" i="26"/>
  <c r="O83" i="26" s="1"/>
  <c r="I83" i="26"/>
  <c r="O8" i="14"/>
  <c r="N8" i="14"/>
  <c r="H77" i="26"/>
  <c r="K77" i="26" s="1"/>
  <c r="M71" i="26"/>
  <c r="O15" i="14"/>
  <c r="R15" i="14" s="1"/>
  <c r="K15" i="14"/>
  <c r="N19" i="14"/>
  <c r="O19" i="14"/>
  <c r="O21" i="14"/>
  <c r="N21" i="14"/>
  <c r="N16" i="14"/>
  <c r="N7" i="14"/>
  <c r="O7" i="14"/>
  <c r="E81" i="26"/>
  <c r="M81" i="26"/>
  <c r="H81" i="26"/>
  <c r="K81" i="26" s="1"/>
  <c r="E75" i="26"/>
  <c r="G75" i="26" s="1"/>
  <c r="M75" i="26"/>
  <c r="H75" i="26"/>
  <c r="E77" i="26"/>
  <c r="E21" i="26"/>
  <c r="G21" i="26" s="1"/>
  <c r="H84" i="26"/>
  <c r="K84" i="26" s="1"/>
  <c r="H76" i="26"/>
  <c r="K76" i="26" s="1"/>
  <c r="L81" i="26"/>
  <c r="O81" i="26" s="1"/>
  <c r="M78" i="26"/>
  <c r="E29" i="29"/>
  <c r="D29" i="29"/>
  <c r="M17" i="29"/>
  <c r="O17" i="29" s="1"/>
  <c r="D17" i="29"/>
  <c r="I11" i="29"/>
  <c r="L11" i="29"/>
  <c r="M5" i="29"/>
  <c r="L5" i="29"/>
  <c r="L23" i="29"/>
  <c r="M29" i="29"/>
  <c r="O29" i="29" s="1"/>
  <c r="N20" i="14"/>
  <c r="D20" i="14"/>
  <c r="L71" i="26"/>
  <c r="D4" i="14"/>
  <c r="O4" i="14"/>
  <c r="N4" i="14"/>
  <c r="J12" i="22"/>
  <c r="M12" i="22" s="1"/>
  <c r="O12" i="22"/>
  <c r="E5" i="26"/>
  <c r="G5" i="26" s="1"/>
  <c r="I76" i="26"/>
  <c r="H83" i="26"/>
  <c r="K83" i="26" s="1"/>
  <c r="M77" i="26"/>
  <c r="H28" i="29"/>
  <c r="L28" i="29"/>
  <c r="E22" i="29"/>
  <c r="E10" i="29"/>
  <c r="L22" i="29"/>
  <c r="M28" i="29"/>
  <c r="O6" i="22"/>
  <c r="J6" i="22"/>
  <c r="M6" i="22" s="1"/>
  <c r="E71" i="26"/>
  <c r="G71" i="26" s="1"/>
  <c r="O13" i="14"/>
  <c r="N13" i="14"/>
  <c r="D22" i="14"/>
  <c r="N22" i="14"/>
  <c r="O22" i="14"/>
  <c r="O3" i="14"/>
  <c r="N3" i="14"/>
  <c r="D77" i="26"/>
  <c r="G77" i="26" s="1"/>
  <c r="O18" i="22"/>
  <c r="J18" i="22"/>
  <c r="M18" i="22" s="1"/>
  <c r="O10" i="22"/>
  <c r="J10" i="22"/>
  <c r="M10" i="22" s="1"/>
  <c r="D83" i="26"/>
  <c r="G83" i="26" s="1"/>
  <c r="D76" i="26"/>
  <c r="G76" i="26" s="1"/>
  <c r="E83" i="26"/>
  <c r="H82" i="26"/>
  <c r="K82" i="26" s="1"/>
  <c r="M76" i="26"/>
  <c r="L27" i="29"/>
  <c r="M27" i="29"/>
  <c r="M21" i="29"/>
  <c r="E21" i="29"/>
  <c r="L21" i="29"/>
  <c r="D21" i="29"/>
  <c r="M9" i="29"/>
  <c r="O9" i="29" s="1"/>
  <c r="E9" i="29"/>
  <c r="I9" i="29"/>
  <c r="L3" i="29"/>
  <c r="E28" i="29"/>
  <c r="G28" i="29" s="1"/>
  <c r="H27" i="29"/>
  <c r="N6" i="14"/>
  <c r="O6" i="14"/>
  <c r="O18" i="14"/>
  <c r="R18" i="14" s="1"/>
  <c r="O12" i="14"/>
  <c r="N12" i="14"/>
  <c r="O9" i="14"/>
  <c r="N9" i="14"/>
  <c r="N2" i="14"/>
  <c r="D9" i="22"/>
  <c r="H9" i="22" s="1"/>
  <c r="O9" i="22"/>
  <c r="J9" i="22"/>
  <c r="M9" i="22" s="1"/>
  <c r="O4" i="22"/>
  <c r="J4" i="22"/>
  <c r="M4" i="22" s="1"/>
  <c r="L13" i="29"/>
  <c r="O13" i="29" s="1"/>
  <c r="O17" i="14"/>
  <c r="R17" i="14" s="1"/>
  <c r="N11" i="14"/>
  <c r="O11" i="14"/>
  <c r="E11" i="14"/>
  <c r="H17" i="14"/>
  <c r="O13" i="22"/>
  <c r="J13" i="22"/>
  <c r="M13" i="22" s="1"/>
  <c r="O14" i="22"/>
  <c r="J14" i="22"/>
  <c r="O3" i="22"/>
  <c r="J3" i="22"/>
  <c r="H80" i="26"/>
  <c r="K80" i="26" s="1"/>
  <c r="H74" i="26"/>
  <c r="I6" i="29"/>
  <c r="L19" i="29"/>
  <c r="D12" i="22"/>
  <c r="D4" i="22"/>
  <c r="E13" i="22"/>
  <c r="H13" i="22" s="1"/>
  <c r="E11" i="22"/>
  <c r="H11" i="22" s="1"/>
  <c r="E14" i="22"/>
  <c r="H14" i="22" s="1"/>
  <c r="E6" i="22"/>
  <c r="H6" i="22" s="1"/>
  <c r="D8" i="22"/>
  <c r="D18" i="22"/>
  <c r="D7" i="22"/>
  <c r="D10" i="22"/>
  <c r="D3" i="22"/>
  <c r="E19" i="22"/>
  <c r="H19" i="22" s="1"/>
  <c r="E12" i="22"/>
  <c r="H12" i="22" s="1"/>
  <c r="E15" i="22"/>
  <c r="H15" i="22" s="1"/>
  <c r="E4" i="22"/>
  <c r="E8" i="22"/>
  <c r="E18" i="22"/>
  <c r="E7" i="22"/>
  <c r="E10" i="22"/>
  <c r="E3" i="22"/>
  <c r="E8" i="14"/>
  <c r="E6" i="14"/>
  <c r="H18" i="14"/>
  <c r="D3" i="14"/>
  <c r="E3" i="14"/>
  <c r="D8" i="14"/>
  <c r="E19" i="14"/>
  <c r="E12" i="14"/>
  <c r="E22" i="14"/>
  <c r="E15" i="14"/>
  <c r="E21" i="14"/>
  <c r="D21" i="14"/>
  <c r="E10" i="14"/>
  <c r="D10" i="14"/>
  <c r="D9" i="14"/>
  <c r="E9" i="14"/>
  <c r="M20" i="29"/>
  <c r="O20" i="29" s="1"/>
  <c r="M16" i="29"/>
  <c r="O16" i="29" s="1"/>
  <c r="M8" i="29"/>
  <c r="O8" i="29" s="1"/>
  <c r="M4" i="29"/>
  <c r="O4" i="29" s="1"/>
  <c r="D2" i="29"/>
  <c r="D20" i="29"/>
  <c r="I2" i="29"/>
  <c r="M15" i="29"/>
  <c r="M7" i="29"/>
  <c r="E2" i="29"/>
  <c r="D23" i="29"/>
  <c r="D19" i="29"/>
  <c r="D15" i="29"/>
  <c r="D11" i="29"/>
  <c r="D7" i="29"/>
  <c r="D3" i="29"/>
  <c r="E24" i="29"/>
  <c r="E20" i="29"/>
  <c r="E16" i="29"/>
  <c r="E12" i="29"/>
  <c r="E8" i="29"/>
  <c r="E4" i="29"/>
  <c r="I12" i="29"/>
  <c r="I8" i="29"/>
  <c r="L2" i="29"/>
  <c r="O2" i="29" s="1"/>
  <c r="M22" i="29"/>
  <c r="M18" i="29"/>
  <c r="M14" i="29"/>
  <c r="M10" i="29"/>
  <c r="O10" i="29" s="1"/>
  <c r="M6" i="29"/>
  <c r="M24" i="29"/>
  <c r="O24" i="29" s="1"/>
  <c r="M12" i="29"/>
  <c r="O12" i="29" s="1"/>
  <c r="D24" i="29"/>
  <c r="D16" i="29"/>
  <c r="D12" i="29"/>
  <c r="D8" i="29"/>
  <c r="D4" i="29"/>
  <c r="M23" i="29"/>
  <c r="M19" i="29"/>
  <c r="M11" i="29"/>
  <c r="M3" i="29"/>
  <c r="D22" i="29"/>
  <c r="D18" i="29"/>
  <c r="D14" i="29"/>
  <c r="G14" i="29" s="1"/>
  <c r="D10" i="29"/>
  <c r="D6" i="29"/>
  <c r="E23" i="29"/>
  <c r="E19" i="29"/>
  <c r="E15" i="29"/>
  <c r="E11" i="29"/>
  <c r="E7" i="29"/>
  <c r="E3" i="29"/>
  <c r="L70" i="26"/>
  <c r="M70" i="26"/>
  <c r="E70" i="26"/>
  <c r="L58" i="26"/>
  <c r="M58" i="26"/>
  <c r="E58" i="26"/>
  <c r="L46" i="26"/>
  <c r="E46" i="26"/>
  <c r="M46" i="26"/>
  <c r="L30" i="26"/>
  <c r="E30" i="26"/>
  <c r="D30" i="26"/>
  <c r="M30" i="26"/>
  <c r="L18" i="26"/>
  <c r="M18" i="26"/>
  <c r="E18" i="26"/>
  <c r="D18" i="26"/>
  <c r="L6" i="26"/>
  <c r="M6" i="26"/>
  <c r="I6" i="26"/>
  <c r="E6" i="26"/>
  <c r="D6" i="26"/>
  <c r="D70" i="26"/>
  <c r="D46" i="26"/>
  <c r="L68" i="26"/>
  <c r="M68" i="26"/>
  <c r="E68" i="26"/>
  <c r="L64" i="26"/>
  <c r="M64" i="26"/>
  <c r="E64" i="26"/>
  <c r="L60" i="26"/>
  <c r="M60" i="26"/>
  <c r="E60" i="26"/>
  <c r="L56" i="26"/>
  <c r="M56" i="26"/>
  <c r="E56" i="26"/>
  <c r="L52" i="26"/>
  <c r="M52" i="26"/>
  <c r="E52" i="26"/>
  <c r="L48" i="26"/>
  <c r="M48" i="26"/>
  <c r="E48" i="26"/>
  <c r="L44" i="26"/>
  <c r="M44" i="26"/>
  <c r="E44" i="26"/>
  <c r="L40" i="26"/>
  <c r="M40" i="26"/>
  <c r="E40" i="26"/>
  <c r="L36" i="26"/>
  <c r="M36" i="26"/>
  <c r="E36" i="26"/>
  <c r="L32" i="26"/>
  <c r="M32" i="26"/>
  <c r="E32" i="26"/>
  <c r="L28" i="26"/>
  <c r="M28" i="26"/>
  <c r="E28" i="26"/>
  <c r="L24" i="26"/>
  <c r="M24" i="26"/>
  <c r="E24" i="26"/>
  <c r="G24" i="26" s="1"/>
  <c r="L20" i="26"/>
  <c r="M20" i="26"/>
  <c r="E20" i="26"/>
  <c r="L16" i="26"/>
  <c r="M16" i="26"/>
  <c r="E16" i="26"/>
  <c r="L12" i="26"/>
  <c r="M12" i="26"/>
  <c r="E12" i="26"/>
  <c r="L8" i="26"/>
  <c r="M8" i="26"/>
  <c r="E8" i="26"/>
  <c r="G8" i="26" s="1"/>
  <c r="L4" i="26"/>
  <c r="M4" i="26"/>
  <c r="I4" i="26"/>
  <c r="E4" i="26"/>
  <c r="D68" i="26"/>
  <c r="D64" i="26"/>
  <c r="D60" i="26"/>
  <c r="D56" i="26"/>
  <c r="D52" i="26"/>
  <c r="D48" i="26"/>
  <c r="D44" i="26"/>
  <c r="D40" i="26"/>
  <c r="D36" i="26"/>
  <c r="D32" i="26"/>
  <c r="D16" i="26"/>
  <c r="L66" i="26"/>
  <c r="M66" i="26"/>
  <c r="E66" i="26"/>
  <c r="L50" i="26"/>
  <c r="M50" i="26"/>
  <c r="E50" i="26"/>
  <c r="G50" i="26" s="1"/>
  <c r="L34" i="26"/>
  <c r="M34" i="26"/>
  <c r="E34" i="26"/>
  <c r="G34" i="26" s="1"/>
  <c r="L26" i="26"/>
  <c r="M26" i="26"/>
  <c r="E26" i="26"/>
  <c r="D26" i="26"/>
  <c r="L10" i="26"/>
  <c r="M10" i="26"/>
  <c r="E10" i="26"/>
  <c r="D10" i="26"/>
  <c r="D66" i="26"/>
  <c r="M67" i="26"/>
  <c r="L67" i="26"/>
  <c r="E67" i="26"/>
  <c r="M63" i="26"/>
  <c r="L63" i="26"/>
  <c r="E63" i="26"/>
  <c r="M59" i="26"/>
  <c r="L59" i="26"/>
  <c r="E59" i="26"/>
  <c r="M55" i="26"/>
  <c r="L55" i="26"/>
  <c r="E55" i="26"/>
  <c r="M51" i="26"/>
  <c r="L51" i="26"/>
  <c r="E51" i="26"/>
  <c r="M47" i="26"/>
  <c r="L47" i="26"/>
  <c r="E47" i="26"/>
  <c r="M43" i="26"/>
  <c r="L43" i="26"/>
  <c r="E43" i="26"/>
  <c r="M39" i="26"/>
  <c r="L39" i="26"/>
  <c r="E39" i="26"/>
  <c r="M35" i="26"/>
  <c r="L35" i="26"/>
  <c r="E35" i="26"/>
  <c r="M31" i="26"/>
  <c r="L31" i="26"/>
  <c r="E31" i="26"/>
  <c r="M27" i="26"/>
  <c r="L27" i="26"/>
  <c r="E27" i="26"/>
  <c r="G27" i="26" s="1"/>
  <c r="M23" i="26"/>
  <c r="L23" i="26"/>
  <c r="E23" i="26"/>
  <c r="M19" i="26"/>
  <c r="L19" i="26"/>
  <c r="E19" i="26"/>
  <c r="G19" i="26" s="1"/>
  <c r="M15" i="26"/>
  <c r="L15" i="26"/>
  <c r="E15" i="26"/>
  <c r="M11" i="26"/>
  <c r="L11" i="26"/>
  <c r="E11" i="26"/>
  <c r="G11" i="26" s="1"/>
  <c r="M7" i="26"/>
  <c r="L7" i="26"/>
  <c r="E7" i="26"/>
  <c r="M3" i="26"/>
  <c r="L3" i="26"/>
  <c r="I3" i="26"/>
  <c r="E3" i="26"/>
  <c r="G3" i="26" s="1"/>
  <c r="D67" i="26"/>
  <c r="D63" i="26"/>
  <c r="D59" i="26"/>
  <c r="D55" i="26"/>
  <c r="D51" i="26"/>
  <c r="D47" i="26"/>
  <c r="D43" i="26"/>
  <c r="D39" i="26"/>
  <c r="D35" i="26"/>
  <c r="D31" i="26"/>
  <c r="D25" i="26"/>
  <c r="G25" i="26" s="1"/>
  <c r="D20" i="26"/>
  <c r="D15" i="26"/>
  <c r="D9" i="26"/>
  <c r="G9" i="26" s="1"/>
  <c r="D4" i="26"/>
  <c r="M2" i="26"/>
  <c r="L2" i="26"/>
  <c r="I2" i="26"/>
  <c r="E2" i="26"/>
  <c r="L62" i="26"/>
  <c r="E62" i="26"/>
  <c r="G62" i="26" s="1"/>
  <c r="M62" i="26"/>
  <c r="L54" i="26"/>
  <c r="M54" i="26"/>
  <c r="E54" i="26"/>
  <c r="G54" i="26" s="1"/>
  <c r="L42" i="26"/>
  <c r="M42" i="26"/>
  <c r="E42" i="26"/>
  <c r="G42" i="26" s="1"/>
  <c r="L38" i="26"/>
  <c r="M38" i="26"/>
  <c r="E38" i="26"/>
  <c r="G38" i="26" s="1"/>
  <c r="L22" i="26"/>
  <c r="M22" i="26"/>
  <c r="E22" i="26"/>
  <c r="D22" i="26"/>
  <c r="L14" i="26"/>
  <c r="E14" i="26"/>
  <c r="D14" i="26"/>
  <c r="M14" i="26"/>
  <c r="D2" i="26"/>
  <c r="D58" i="26"/>
  <c r="L69" i="26"/>
  <c r="M69" i="26"/>
  <c r="L65" i="26"/>
  <c r="M65" i="26"/>
  <c r="L61" i="26"/>
  <c r="M61" i="26"/>
  <c r="L57" i="26"/>
  <c r="M57" i="26"/>
  <c r="L53" i="26"/>
  <c r="M53" i="26"/>
  <c r="L49" i="26"/>
  <c r="M49" i="26"/>
  <c r="L45" i="26"/>
  <c r="M45" i="26"/>
  <c r="L41" i="26"/>
  <c r="M41" i="26"/>
  <c r="L37" i="26"/>
  <c r="M37" i="26"/>
  <c r="L33" i="26"/>
  <c r="M33" i="26"/>
  <c r="L29" i="26"/>
  <c r="M29" i="26"/>
  <c r="L25" i="26"/>
  <c r="M25" i="26"/>
  <c r="L21" i="26"/>
  <c r="M21" i="26"/>
  <c r="L17" i="26"/>
  <c r="M17" i="26"/>
  <c r="L13" i="26"/>
  <c r="M13" i="26"/>
  <c r="L9" i="26"/>
  <c r="M9" i="26"/>
  <c r="L5" i="26"/>
  <c r="M5" i="26"/>
  <c r="I5" i="26"/>
  <c r="D69" i="26"/>
  <c r="G69" i="26" s="1"/>
  <c r="D65" i="26"/>
  <c r="D61" i="26"/>
  <c r="G61" i="26" s="1"/>
  <c r="D57" i="26"/>
  <c r="G57" i="26" s="1"/>
  <c r="D53" i="26"/>
  <c r="G53" i="26" s="1"/>
  <c r="D49" i="26"/>
  <c r="D45" i="26"/>
  <c r="G45" i="26" s="1"/>
  <c r="D41" i="26"/>
  <c r="G41" i="26" s="1"/>
  <c r="D37" i="26"/>
  <c r="G37" i="26" s="1"/>
  <c r="D33" i="26"/>
  <c r="D28" i="26"/>
  <c r="G28" i="26" s="1"/>
  <c r="D23" i="26"/>
  <c r="D17" i="26"/>
  <c r="D12" i="26"/>
  <c r="G12" i="26" s="1"/>
  <c r="D7" i="26"/>
  <c r="E65" i="26"/>
  <c r="E49" i="26"/>
  <c r="E33" i="26"/>
  <c r="E17" i="26"/>
  <c r="M4" i="14" l="1"/>
  <c r="M7" i="14"/>
  <c r="M21" i="14"/>
  <c r="M10" i="14"/>
  <c r="M11" i="14"/>
  <c r="M22" i="14"/>
  <c r="M12" i="14"/>
  <c r="M2" i="14"/>
  <c r="M15" i="14"/>
  <c r="M8" i="22"/>
  <c r="M14" i="22"/>
  <c r="M19" i="22"/>
  <c r="M3" i="22"/>
  <c r="M15" i="22"/>
  <c r="H10" i="22"/>
  <c r="H18" i="22"/>
  <c r="H4" i="22"/>
  <c r="H8" i="22"/>
  <c r="H3" i="22"/>
  <c r="H7" i="22"/>
  <c r="H15" i="14"/>
  <c r="R12" i="22"/>
  <c r="H2" i="22"/>
  <c r="H2" i="14"/>
  <c r="H14" i="14"/>
  <c r="H6" i="14"/>
  <c r="H12" i="14"/>
  <c r="H4" i="14"/>
  <c r="R18" i="22"/>
  <c r="R8" i="22"/>
  <c r="H7" i="14"/>
  <c r="R9" i="14"/>
  <c r="H11" i="14"/>
  <c r="R2" i="22"/>
  <c r="R19" i="22"/>
  <c r="R17" i="22"/>
  <c r="R7" i="22"/>
  <c r="R11" i="22"/>
  <c r="R13" i="22"/>
  <c r="H19" i="14"/>
  <c r="H13" i="14"/>
  <c r="H16" i="14"/>
  <c r="H20" i="14"/>
  <c r="R8" i="14"/>
  <c r="H5" i="14"/>
  <c r="R21" i="14"/>
  <c r="R5" i="14"/>
  <c r="R10" i="14"/>
  <c r="H21" i="14"/>
  <c r="R12" i="14"/>
  <c r="R13" i="14"/>
  <c r="H10" i="14"/>
  <c r="R14" i="14"/>
  <c r="R6" i="14"/>
  <c r="R22" i="14"/>
  <c r="R20" i="14"/>
  <c r="H9" i="14"/>
  <c r="R7" i="14"/>
  <c r="R19" i="14"/>
  <c r="H22" i="14"/>
  <c r="R11" i="14"/>
  <c r="H8" i="14"/>
  <c r="R16" i="14"/>
  <c r="R4" i="14"/>
  <c r="R3" i="14"/>
  <c r="H3" i="14"/>
  <c r="R2" i="14"/>
  <c r="R10" i="22"/>
  <c r="R5" i="22"/>
  <c r="R15" i="22"/>
  <c r="R9" i="22"/>
  <c r="R14" i="22"/>
  <c r="R6" i="22"/>
  <c r="R4" i="22"/>
  <c r="R3" i="22"/>
  <c r="G6" i="29"/>
  <c r="O71" i="26"/>
  <c r="G12" i="29"/>
  <c r="G17" i="29"/>
  <c r="O27" i="29"/>
  <c r="G25" i="29"/>
  <c r="G5" i="29"/>
  <c r="G8" i="29"/>
  <c r="O19" i="29"/>
  <c r="O23" i="29"/>
  <c r="G29" i="29"/>
  <c r="G24" i="29"/>
  <c r="G23" i="29"/>
  <c r="O5" i="29"/>
  <c r="G26" i="29"/>
  <c r="O3" i="29"/>
  <c r="G9" i="29"/>
  <c r="G15" i="29"/>
  <c r="O7" i="29"/>
  <c r="G13" i="29"/>
  <c r="G10" i="29"/>
  <c r="G19" i="29"/>
  <c r="G4" i="29"/>
  <c r="O22" i="29"/>
  <c r="O28" i="29"/>
  <c r="G31" i="29"/>
  <c r="G20" i="29"/>
  <c r="G21" i="29"/>
  <c r="O14" i="29"/>
  <c r="O6" i="29"/>
  <c r="G30" i="29"/>
  <c r="G18" i="29"/>
  <c r="G3" i="29"/>
  <c r="G22" i="29"/>
  <c r="G7" i="29"/>
  <c r="G2" i="29"/>
  <c r="G16" i="29"/>
  <c r="O21" i="29"/>
  <c r="O11" i="29"/>
  <c r="O15" i="29"/>
  <c r="O18" i="29"/>
  <c r="G20" i="26"/>
  <c r="K73" i="26"/>
  <c r="G58" i="26"/>
  <c r="G55" i="26"/>
  <c r="G31" i="26"/>
  <c r="O31" i="26"/>
  <c r="O55" i="26"/>
  <c r="G10" i="26"/>
  <c r="G26" i="26"/>
  <c r="G15" i="26"/>
  <c r="G47" i="26"/>
  <c r="G6" i="26"/>
  <c r="O54" i="26"/>
  <c r="G39" i="26"/>
  <c r="G63" i="26"/>
  <c r="O47" i="26"/>
  <c r="O66" i="26"/>
  <c r="G48" i="26"/>
  <c r="O20" i="26"/>
  <c r="O44" i="26"/>
  <c r="O68" i="26"/>
  <c r="O58" i="26"/>
  <c r="G56" i="26"/>
  <c r="G67" i="26"/>
  <c r="O38" i="26"/>
  <c r="O11" i="26"/>
  <c r="O39" i="26"/>
  <c r="O63" i="26"/>
  <c r="O34" i="26"/>
  <c r="G32" i="26"/>
  <c r="O12" i="26"/>
  <c r="O36" i="26"/>
  <c r="O60" i="26"/>
  <c r="G70" i="26"/>
  <c r="O6" i="26"/>
  <c r="O18" i="26"/>
  <c r="O30" i="26"/>
  <c r="G72" i="26"/>
  <c r="G33" i="26"/>
  <c r="G7" i="26"/>
  <c r="G2" i="26"/>
  <c r="O14" i="26"/>
  <c r="O2" i="26"/>
  <c r="O7" i="26"/>
  <c r="O35" i="26"/>
  <c r="O59" i="26"/>
  <c r="O10" i="26"/>
  <c r="O26" i="26"/>
  <c r="G36" i="26"/>
  <c r="G60" i="26"/>
  <c r="G18" i="26"/>
  <c r="G74" i="26"/>
  <c r="O3" i="26"/>
  <c r="O27" i="26"/>
  <c r="G4" i="26"/>
  <c r="G59" i="26"/>
  <c r="G73" i="26"/>
  <c r="O9" i="26"/>
  <c r="O21" i="26"/>
  <c r="O33" i="26"/>
  <c r="O45" i="26"/>
  <c r="O57" i="26"/>
  <c r="O69" i="26"/>
  <c r="G52" i="26"/>
  <c r="O5" i="26"/>
  <c r="G65" i="26"/>
  <c r="G40" i="26"/>
  <c r="G64" i="26"/>
  <c r="O4" i="26"/>
  <c r="O28" i="26"/>
  <c r="O52" i="26"/>
  <c r="O17" i="26"/>
  <c r="O29" i="26"/>
  <c r="O8" i="26"/>
  <c r="G17" i="26"/>
  <c r="O13" i="26"/>
  <c r="O25" i="26"/>
  <c r="O37" i="26"/>
  <c r="O49" i="26"/>
  <c r="O61" i="26"/>
  <c r="G14" i="26"/>
  <c r="G22" i="26"/>
  <c r="O62" i="26"/>
  <c r="G35" i="26"/>
  <c r="O23" i="26"/>
  <c r="O51" i="26"/>
  <c r="G44" i="26"/>
  <c r="G68" i="26"/>
  <c r="O24" i="26"/>
  <c r="O48" i="26"/>
  <c r="G30" i="26"/>
  <c r="O70" i="26"/>
  <c r="O41" i="26"/>
  <c r="O65" i="26"/>
  <c r="O32" i="26"/>
  <c r="O56" i="26"/>
  <c r="G23" i="26"/>
  <c r="G49" i="26"/>
  <c r="O19" i="26"/>
  <c r="O75" i="26"/>
  <c r="O53" i="26"/>
  <c r="O22" i="26"/>
  <c r="G51" i="26"/>
  <c r="G66" i="26"/>
  <c r="O42" i="26"/>
  <c r="G43" i="26"/>
  <c r="O15" i="26"/>
  <c r="O43" i="26"/>
  <c r="O67" i="26"/>
  <c r="O50" i="26"/>
  <c r="G16" i="26"/>
  <c r="O16" i="26"/>
  <c r="O40" i="26"/>
  <c r="O64" i="26"/>
  <c r="G46" i="26"/>
  <c r="O46" i="26"/>
  <c r="J17" i="13"/>
  <c r="P17" i="13"/>
  <c r="O17" i="13"/>
  <c r="I17" i="13"/>
  <c r="K17" i="13"/>
  <c r="N17" i="13"/>
  <c r="O29" i="13"/>
  <c r="K29" i="13"/>
  <c r="J29" i="13"/>
  <c r="P29" i="13"/>
  <c r="K27" i="13"/>
  <c r="P27" i="13"/>
  <c r="O27" i="13"/>
  <c r="N27" i="13"/>
  <c r="I27" i="13"/>
  <c r="J27" i="13"/>
  <c r="P12" i="13"/>
  <c r="J12" i="13"/>
  <c r="N12" i="13"/>
  <c r="O12" i="13"/>
  <c r="I12" i="13"/>
  <c r="K12" i="13"/>
  <c r="G11" i="29"/>
  <c r="J23" i="13"/>
  <c r="P23" i="13"/>
  <c r="O23" i="13"/>
  <c r="N23" i="13"/>
  <c r="I23" i="13"/>
  <c r="K23" i="13"/>
  <c r="D20" i="13"/>
  <c r="N20" i="13"/>
  <c r="O20" i="13"/>
  <c r="P20" i="13"/>
  <c r="I20" i="13"/>
  <c r="J20" i="13"/>
  <c r="K20" i="13"/>
  <c r="K4" i="13"/>
  <c r="P4" i="13"/>
  <c r="O4" i="13"/>
  <c r="I4" i="13"/>
  <c r="J4" i="13"/>
  <c r="N4" i="13"/>
  <c r="K19" i="13"/>
  <c r="J19" i="13"/>
  <c r="P19" i="13"/>
  <c r="N19" i="13"/>
  <c r="O19" i="13"/>
  <c r="I19" i="13"/>
  <c r="K25" i="13"/>
  <c r="P25" i="13"/>
  <c r="O25" i="13"/>
  <c r="N25" i="13"/>
  <c r="I25" i="13"/>
  <c r="J25" i="13"/>
  <c r="K10" i="13"/>
  <c r="P10" i="13"/>
  <c r="J10" i="13"/>
  <c r="N10" i="13"/>
  <c r="O10" i="13"/>
  <c r="I10" i="13"/>
  <c r="P18" i="13"/>
  <c r="J18" i="13"/>
  <c r="N18" i="13"/>
  <c r="O18" i="13"/>
  <c r="I18" i="13"/>
  <c r="K18" i="13"/>
  <c r="P24" i="13"/>
  <c r="J24" i="13"/>
  <c r="O24" i="13"/>
  <c r="K24" i="13"/>
  <c r="P22" i="13"/>
  <c r="J22" i="13"/>
  <c r="O22" i="13"/>
  <c r="K22" i="13"/>
  <c r="N22" i="13"/>
  <c r="I22" i="13"/>
  <c r="O2" i="13"/>
  <c r="K2" i="13"/>
  <c r="I2" i="13"/>
  <c r="J2" i="13"/>
  <c r="P2" i="13"/>
  <c r="O16" i="13"/>
  <c r="N16" i="13"/>
  <c r="I16" i="13"/>
  <c r="P16" i="13"/>
  <c r="K16" i="13"/>
  <c r="J16" i="13"/>
  <c r="O28" i="13"/>
  <c r="N28" i="13"/>
  <c r="I28" i="13"/>
  <c r="K28" i="13"/>
  <c r="J28" i="13"/>
  <c r="P28" i="13"/>
  <c r="K13" i="13"/>
  <c r="J13" i="13"/>
  <c r="I13" i="13"/>
  <c r="P13" i="13"/>
  <c r="N13" i="13"/>
  <c r="O13" i="13"/>
  <c r="K15" i="13"/>
  <c r="J15" i="13"/>
  <c r="I15" i="13"/>
  <c r="P15" i="13"/>
  <c r="N15" i="13"/>
  <c r="O15" i="13"/>
  <c r="N11" i="13"/>
  <c r="O11" i="13"/>
  <c r="K11" i="13"/>
  <c r="J11" i="13"/>
  <c r="I11" i="13"/>
  <c r="P11" i="13"/>
  <c r="N21" i="13"/>
  <c r="O21" i="13"/>
  <c r="K21" i="13"/>
  <c r="J21" i="13"/>
  <c r="I21" i="13"/>
  <c r="P21" i="13"/>
  <c r="O6" i="13"/>
  <c r="N6" i="13"/>
  <c r="K6" i="13"/>
  <c r="I6" i="13"/>
  <c r="J6" i="13"/>
  <c r="P6" i="13"/>
  <c r="K3" i="13"/>
  <c r="J3" i="13"/>
  <c r="I3" i="13"/>
  <c r="N3" i="13"/>
  <c r="P3" i="13"/>
  <c r="O3" i="13"/>
  <c r="K8" i="13"/>
  <c r="J8" i="13"/>
  <c r="N8" i="13"/>
  <c r="I8" i="13"/>
  <c r="P8" i="13"/>
  <c r="O8" i="13"/>
  <c r="J7" i="13"/>
  <c r="P7" i="13"/>
  <c r="N7" i="13"/>
  <c r="I7" i="13"/>
  <c r="O7" i="13"/>
  <c r="K7" i="13"/>
  <c r="J26" i="13"/>
  <c r="P26" i="13"/>
  <c r="O26" i="13"/>
  <c r="K26" i="13"/>
  <c r="I26" i="13"/>
  <c r="N26" i="13"/>
  <c r="J5" i="13"/>
  <c r="P5" i="13"/>
  <c r="I5" i="13"/>
  <c r="O5" i="13"/>
  <c r="N5" i="13"/>
  <c r="K5" i="13"/>
  <c r="P9" i="13"/>
  <c r="K9" i="13"/>
  <c r="O9" i="13"/>
  <c r="J9" i="13"/>
  <c r="I9" i="13"/>
  <c r="F13" i="13"/>
  <c r="F20" i="13"/>
  <c r="F3" i="13"/>
  <c r="D27" i="13"/>
  <c r="D6" i="13"/>
  <c r="D7" i="13"/>
  <c r="D5" i="13"/>
  <c r="E13" i="13"/>
  <c r="H13" i="13" s="1"/>
  <c r="E20" i="13"/>
  <c r="F5" i="13"/>
  <c r="F27" i="13"/>
  <c r="F6" i="13"/>
  <c r="F7" i="13"/>
  <c r="D15" i="13"/>
  <c r="D11" i="13"/>
  <c r="D12" i="13"/>
  <c r="D10" i="13"/>
  <c r="E5" i="13"/>
  <c r="E27" i="13"/>
  <c r="E6" i="13"/>
  <c r="E21" i="13"/>
  <c r="F15" i="13"/>
  <c r="F11" i="13"/>
  <c r="F12" i="13"/>
  <c r="F10" i="13"/>
  <c r="D19" i="13"/>
  <c r="E15" i="13"/>
  <c r="E11" i="13"/>
  <c r="E12" i="13"/>
  <c r="E18" i="13"/>
  <c r="F26" i="13"/>
  <c r="F19" i="13"/>
  <c r="F24" i="13"/>
  <c r="D3" i="13"/>
  <c r="E26" i="13"/>
  <c r="H26" i="13" s="1"/>
  <c r="E19" i="13"/>
  <c r="D9" i="13"/>
  <c r="F4" i="13"/>
  <c r="F29" i="13"/>
  <c r="F25" i="13"/>
  <c r="F2" i="13"/>
  <c r="D4" i="13"/>
  <c r="D25" i="13"/>
  <c r="D2" i="13"/>
  <c r="H2" i="13" s="1"/>
  <c r="E9" i="13"/>
  <c r="E22" i="13"/>
  <c r="E8" i="13"/>
  <c r="E17" i="13"/>
  <c r="E28" i="13"/>
  <c r="E23" i="13"/>
  <c r="F28" i="13"/>
  <c r="F23" i="13"/>
  <c r="F21" i="13"/>
  <c r="F18" i="13"/>
  <c r="D28" i="13"/>
  <c r="D23" i="13"/>
  <c r="D21" i="13"/>
  <c r="H21" i="13" s="1"/>
  <c r="D18" i="13"/>
  <c r="E7" i="13"/>
  <c r="E10" i="13"/>
  <c r="E24" i="13"/>
  <c r="E3" i="13"/>
  <c r="F9" i="13"/>
  <c r="F22" i="13"/>
  <c r="F8" i="13"/>
  <c r="F17" i="13"/>
  <c r="D22" i="13"/>
  <c r="D8" i="13"/>
  <c r="D17" i="13"/>
  <c r="H17" i="13" s="1"/>
  <c r="E4" i="13"/>
  <c r="E29" i="13"/>
  <c r="E25" i="13"/>
  <c r="E2" i="13"/>
  <c r="D16" i="13"/>
  <c r="F16" i="13"/>
  <c r="E16" i="13"/>
  <c r="K16" i="10"/>
  <c r="C14" i="15"/>
  <c r="E14" i="15" s="1"/>
  <c r="H14" i="15" s="1"/>
  <c r="C11" i="15"/>
  <c r="C9" i="15"/>
  <c r="C13" i="15"/>
  <c r="C8" i="15"/>
  <c r="C10" i="15"/>
  <c r="C5" i="15"/>
  <c r="C3" i="15"/>
  <c r="C4" i="15"/>
  <c r="E4" i="15" s="1"/>
  <c r="H4" i="15" s="1"/>
  <c r="C6" i="15"/>
  <c r="C2" i="15"/>
  <c r="C7" i="15"/>
  <c r="B14" i="15"/>
  <c r="B11" i="15"/>
  <c r="B9" i="15"/>
  <c r="B13" i="15"/>
  <c r="B8" i="15"/>
  <c r="B10" i="15"/>
  <c r="B5" i="15"/>
  <c r="B3" i="15"/>
  <c r="B4" i="15"/>
  <c r="B6" i="15"/>
  <c r="B2" i="15"/>
  <c r="B7" i="15"/>
  <c r="C12" i="15"/>
  <c r="B12" i="15"/>
  <c r="H11" i="13" l="1"/>
  <c r="H23" i="13"/>
  <c r="H22" i="13"/>
  <c r="H8" i="13"/>
  <c r="H20" i="13"/>
  <c r="H19" i="13"/>
  <c r="H24" i="13"/>
  <c r="H28" i="13"/>
  <c r="H25" i="13"/>
  <c r="H9" i="13"/>
  <c r="H5" i="13"/>
  <c r="H4" i="13"/>
  <c r="H7" i="13"/>
  <c r="H29" i="13"/>
  <c r="H10" i="13"/>
  <c r="H6" i="13"/>
  <c r="H16" i="13"/>
  <c r="H15" i="13"/>
  <c r="H18" i="13"/>
  <c r="H3" i="13"/>
  <c r="H12" i="13"/>
  <c r="H27" i="13"/>
  <c r="R5" i="13"/>
  <c r="M5" i="13"/>
  <c r="R29" i="13"/>
  <c r="R28" i="13"/>
  <c r="R17" i="13"/>
  <c r="M19" i="13"/>
  <c r="M12" i="13"/>
  <c r="M21" i="13"/>
  <c r="R25" i="13"/>
  <c r="M23" i="13"/>
  <c r="M22" i="13"/>
  <c r="R12" i="13"/>
  <c r="R9" i="13"/>
  <c r="R7" i="13"/>
  <c r="M3" i="13"/>
  <c r="M15" i="13"/>
  <c r="M13" i="13"/>
  <c r="M2" i="13"/>
  <c r="M25" i="13"/>
  <c r="M27" i="13"/>
  <c r="R11" i="13"/>
  <c r="M8" i="13"/>
  <c r="M6" i="13"/>
  <c r="R22" i="13"/>
  <c r="M18" i="13"/>
  <c r="R18" i="13"/>
  <c r="R15" i="13"/>
  <c r="R27" i="13"/>
  <c r="M11" i="13"/>
  <c r="R26" i="13"/>
  <c r="M26" i="13"/>
  <c r="R13" i="13"/>
  <c r="R6" i="13"/>
  <c r="R19" i="13"/>
  <c r="M20" i="13"/>
  <c r="R20" i="13"/>
  <c r="M7" i="13"/>
  <c r="M4" i="13"/>
  <c r="R4" i="13"/>
  <c r="M28" i="13"/>
  <c r="R10" i="13"/>
  <c r="M10" i="13"/>
  <c r="M29" i="13"/>
  <c r="R23" i="13"/>
  <c r="R8" i="13"/>
  <c r="R24" i="13"/>
  <c r="M24" i="13"/>
  <c r="R21" i="13"/>
  <c r="R3" i="13"/>
  <c r="M17" i="13"/>
  <c r="R2" i="13"/>
  <c r="D15" i="16"/>
  <c r="O15" i="16"/>
  <c r="E15" i="16"/>
  <c r="N15" i="16"/>
  <c r="E12" i="16"/>
  <c r="N12" i="16"/>
  <c r="I12" i="16"/>
  <c r="D12" i="16"/>
  <c r="O12" i="16"/>
  <c r="O16" i="16"/>
  <c r="E16" i="16"/>
  <c r="N16" i="16"/>
  <c r="D16" i="16"/>
  <c r="E5" i="16"/>
  <c r="O5" i="16"/>
  <c r="N5" i="16"/>
  <c r="D5" i="16"/>
  <c r="N3" i="16"/>
  <c r="D3" i="16"/>
  <c r="E3" i="16"/>
  <c r="O3" i="16"/>
  <c r="O7" i="16"/>
  <c r="N7" i="16"/>
  <c r="D7" i="16"/>
  <c r="E7" i="16"/>
  <c r="O10" i="16"/>
  <c r="N10" i="16"/>
  <c r="D10" i="16"/>
  <c r="E10" i="16"/>
  <c r="N6" i="16"/>
  <c r="D6" i="16"/>
  <c r="E6" i="16"/>
  <c r="O6" i="16"/>
  <c r="E9" i="16"/>
  <c r="O9" i="16"/>
  <c r="N9" i="16"/>
  <c r="D9" i="16"/>
  <c r="E8" i="16"/>
  <c r="O8" i="16"/>
  <c r="N8" i="16"/>
  <c r="D8" i="16"/>
  <c r="O14" i="16"/>
  <c r="N14" i="16"/>
  <c r="D14" i="16"/>
  <c r="I14" i="16"/>
  <c r="E14" i="16"/>
  <c r="O4" i="16"/>
  <c r="N4" i="16"/>
  <c r="D4" i="16"/>
  <c r="E4" i="16"/>
  <c r="E11" i="16"/>
  <c r="O11" i="16"/>
  <c r="N11" i="16"/>
  <c r="D11" i="16"/>
  <c r="D2" i="16"/>
  <c r="O2" i="16"/>
  <c r="E2" i="16"/>
  <c r="E17" i="16"/>
  <c r="O17" i="16"/>
  <c r="N17" i="16"/>
  <c r="D17" i="16"/>
  <c r="I17" i="16"/>
  <c r="N13" i="16"/>
  <c r="D13" i="16"/>
  <c r="E13" i="16"/>
  <c r="O13" i="16"/>
  <c r="E2" i="15"/>
  <c r="H2" i="15" s="1"/>
  <c r="N2" i="15"/>
  <c r="O2" i="15"/>
  <c r="O9" i="15"/>
  <c r="N9" i="15"/>
  <c r="D9" i="15"/>
  <c r="N7" i="15"/>
  <c r="O7" i="15"/>
  <c r="D7" i="15"/>
  <c r="O3" i="15"/>
  <c r="N3" i="15"/>
  <c r="D3" i="15"/>
  <c r="N13" i="15"/>
  <c r="O13" i="15"/>
  <c r="O14" i="15"/>
  <c r="N14" i="15"/>
  <c r="O5" i="15"/>
  <c r="N5" i="15"/>
  <c r="D5" i="15"/>
  <c r="O6" i="15"/>
  <c r="N6" i="15"/>
  <c r="D6" i="15"/>
  <c r="O10" i="15"/>
  <c r="N10" i="15"/>
  <c r="O12" i="15"/>
  <c r="N12" i="15"/>
  <c r="D12" i="15"/>
  <c r="O4" i="15"/>
  <c r="N4" i="15"/>
  <c r="N8" i="15"/>
  <c r="O8" i="15"/>
  <c r="D8" i="15"/>
  <c r="H8" i="15" s="1"/>
  <c r="O11" i="15"/>
  <c r="N11" i="15"/>
  <c r="M9" i="13"/>
  <c r="R16" i="13"/>
  <c r="E3" i="15"/>
  <c r="E5" i="15"/>
  <c r="E9" i="15"/>
  <c r="E6" i="15"/>
  <c r="E10" i="15"/>
  <c r="H10" i="15" s="1"/>
  <c r="E12" i="15"/>
  <c r="E7" i="15"/>
  <c r="E13" i="15"/>
  <c r="H13" i="15" s="1"/>
  <c r="H9" i="15" l="1"/>
  <c r="H6" i="15"/>
  <c r="H5" i="15"/>
  <c r="H12" i="15"/>
  <c r="H7" i="15"/>
  <c r="H3" i="15"/>
  <c r="H16" i="16"/>
  <c r="R15" i="16"/>
  <c r="R16" i="16"/>
  <c r="H15" i="16"/>
  <c r="H12" i="16"/>
  <c r="R12" i="16"/>
  <c r="R17" i="16"/>
  <c r="R11" i="16"/>
  <c r="H10" i="16"/>
  <c r="H2" i="16"/>
  <c r="R6" i="16"/>
  <c r="R10" i="16"/>
  <c r="H14" i="16"/>
  <c r="R14" i="16"/>
  <c r="H4" i="16"/>
  <c r="R8" i="16"/>
  <c r="R13" i="16"/>
  <c r="H5" i="16"/>
  <c r="R5" i="16"/>
  <c r="H17" i="16"/>
  <c r="H8" i="16"/>
  <c r="R2" i="16"/>
  <c r="H6" i="16"/>
  <c r="H7" i="16"/>
  <c r="R7" i="16"/>
  <c r="H11" i="16"/>
  <c r="H9" i="16"/>
  <c r="R9" i="16"/>
  <c r="H13" i="16"/>
  <c r="H3" i="16"/>
  <c r="R3" i="16"/>
  <c r="R4" i="16"/>
  <c r="R12" i="15"/>
  <c r="R11" i="15"/>
  <c r="R4" i="15"/>
  <c r="R10" i="15"/>
  <c r="R13" i="15"/>
  <c r="R9" i="15"/>
  <c r="R7" i="15"/>
  <c r="R6" i="15"/>
  <c r="R14" i="15"/>
  <c r="R8" i="15"/>
  <c r="R5" i="15"/>
  <c r="R3" i="15"/>
  <c r="R2" i="15"/>
  <c r="K10" i="8"/>
  <c r="K7" i="11" l="1"/>
  <c r="K13" i="8"/>
  <c r="J12" i="15" s="1"/>
  <c r="K15" i="8"/>
  <c r="J8" i="16" l="1"/>
  <c r="J14" i="16"/>
  <c r="M14" i="16" s="1"/>
  <c r="K10" i="7"/>
  <c r="I6" i="15" s="1"/>
  <c r="K7" i="7"/>
  <c r="K11" i="7"/>
  <c r="K5" i="7"/>
  <c r="K4" i="8" l="1"/>
  <c r="K12" i="8"/>
  <c r="K11" i="8"/>
  <c r="K5" i="8"/>
  <c r="K6" i="8"/>
  <c r="J4" i="15" s="1"/>
  <c r="K26" i="8"/>
  <c r="K2" i="8"/>
  <c r="J14" i="15" s="1"/>
  <c r="K3" i="8"/>
  <c r="J6" i="15" s="1"/>
  <c r="M6" i="15" s="1"/>
  <c r="K9" i="8"/>
  <c r="J9" i="15" s="1"/>
  <c r="K8" i="8"/>
  <c r="J10" i="15" l="1"/>
  <c r="J3" i="15"/>
  <c r="J5" i="15"/>
  <c r="J2" i="15"/>
  <c r="J8" i="15"/>
  <c r="J13" i="15"/>
  <c r="J11" i="15"/>
  <c r="J7" i="15"/>
  <c r="K15" i="11"/>
  <c r="K2" i="11"/>
  <c r="K12" i="11"/>
  <c r="K6" i="11"/>
  <c r="J7" i="16" s="1"/>
  <c r="K3" i="11"/>
  <c r="J5" i="16" s="1"/>
  <c r="K13" i="11"/>
  <c r="K8" i="11"/>
  <c r="K9" i="11"/>
  <c r="K4" i="11"/>
  <c r="K10" i="11"/>
  <c r="K8" i="10"/>
  <c r="K6" i="10"/>
  <c r="K3" i="10"/>
  <c r="K2" i="10"/>
  <c r="K10" i="10"/>
  <c r="K4" i="10"/>
  <c r="I10" i="16" s="1"/>
  <c r="K7" i="10"/>
  <c r="K11" i="10"/>
  <c r="K15" i="10"/>
  <c r="I15" i="16" s="1"/>
  <c r="K14" i="10"/>
  <c r="I16" i="16" s="1"/>
  <c r="K13" i="7"/>
  <c r="K4" i="7"/>
  <c r="K9" i="7"/>
  <c r="I3" i="15" s="1"/>
  <c r="K14" i="7"/>
  <c r="K3" i="7"/>
  <c r="K2" i="7"/>
  <c r="I7" i="15" s="1"/>
  <c r="K16" i="7"/>
  <c r="K12" i="7"/>
  <c r="K6" i="7"/>
  <c r="I4" i="15" s="1"/>
  <c r="M4" i="15" s="1"/>
  <c r="K8" i="7"/>
  <c r="I9" i="15" s="1"/>
  <c r="M9" i="15" s="1"/>
  <c r="K15" i="7"/>
  <c r="K18" i="7"/>
  <c r="J3" i="24"/>
  <c r="H4" i="26" s="1"/>
  <c r="K4" i="26" s="1"/>
  <c r="J11" i="16" l="1"/>
  <c r="J10" i="16"/>
  <c r="M10" i="16" s="1"/>
  <c r="M7" i="15"/>
  <c r="J12" i="16"/>
  <c r="M12" i="16" s="1"/>
  <c r="J17" i="16"/>
  <c r="M17" i="16" s="1"/>
  <c r="J9" i="16"/>
  <c r="J3" i="16"/>
  <c r="J6" i="16"/>
  <c r="J16" i="16"/>
  <c r="M16" i="16" s="1"/>
  <c r="J2" i="16"/>
  <c r="J13" i="16"/>
  <c r="J15" i="16"/>
  <c r="M15" i="16" s="1"/>
  <c r="J4" i="16"/>
  <c r="M3" i="15"/>
  <c r="I11" i="16"/>
  <c r="I9" i="16"/>
  <c r="I7" i="16"/>
  <c r="M7" i="16" s="1"/>
  <c r="I3" i="16"/>
  <c r="I13" i="16"/>
  <c r="I5" i="16"/>
  <c r="M5" i="16" s="1"/>
  <c r="I4" i="16"/>
  <c r="I8" i="16"/>
  <c r="M8" i="16" s="1"/>
  <c r="I6" i="16"/>
  <c r="I2" i="15"/>
  <c r="M2" i="15" s="1"/>
  <c r="I12" i="15"/>
  <c r="M12" i="15" s="1"/>
  <c r="I14" i="15"/>
  <c r="M14" i="15" s="1"/>
  <c r="I11" i="15"/>
  <c r="M11" i="15" s="1"/>
  <c r="I8" i="15"/>
  <c r="M8" i="15" s="1"/>
  <c r="I13" i="15"/>
  <c r="M13" i="15" s="1"/>
  <c r="I5" i="15"/>
  <c r="M5" i="15" s="1"/>
  <c r="I10" i="15"/>
  <c r="M10" i="15" s="1"/>
  <c r="J24" i="28"/>
  <c r="I16" i="29" s="1"/>
  <c r="J23" i="28"/>
  <c r="I17" i="29" s="1"/>
  <c r="J23" i="27"/>
  <c r="H24" i="29" s="1"/>
  <c r="J22" i="27"/>
  <c r="H23" i="29" s="1"/>
  <c r="J21" i="27"/>
  <c r="H22" i="29" s="1"/>
  <c r="J20" i="27"/>
  <c r="H21" i="29" s="1"/>
  <c r="J19" i="27"/>
  <c r="H20" i="29" s="1"/>
  <c r="J18" i="27"/>
  <c r="H19" i="29" s="1"/>
  <c r="J17" i="27"/>
  <c r="H18" i="29" s="1"/>
  <c r="J16" i="27"/>
  <c r="H17" i="29" s="1"/>
  <c r="K17" i="29" s="1"/>
  <c r="J15" i="27"/>
  <c r="H16" i="29" s="1"/>
  <c r="K16" i="29" s="1"/>
  <c r="J14" i="27"/>
  <c r="H15" i="29" s="1"/>
  <c r="K15" i="29" s="1"/>
  <c r="J13" i="27"/>
  <c r="H14" i="29" s="1"/>
  <c r="K14" i="29" s="1"/>
  <c r="J24" i="27"/>
  <c r="H13" i="29" s="1"/>
  <c r="J12" i="27"/>
  <c r="H12" i="29" s="1"/>
  <c r="K12" i="29" s="1"/>
  <c r="J6" i="27"/>
  <c r="H11" i="29" s="1"/>
  <c r="K11" i="29" s="1"/>
  <c r="J11" i="27"/>
  <c r="H10" i="29" s="1"/>
  <c r="K10" i="29" s="1"/>
  <c r="J10" i="27"/>
  <c r="H9" i="29" s="1"/>
  <c r="K9" i="29" s="1"/>
  <c r="J9" i="27"/>
  <c r="H8" i="29" s="1"/>
  <c r="K8" i="29" s="1"/>
  <c r="J8" i="27"/>
  <c r="H7" i="29" s="1"/>
  <c r="J7" i="27"/>
  <c r="H6" i="29" s="1"/>
  <c r="K6" i="29" s="1"/>
  <c r="J5" i="27"/>
  <c r="H5" i="29" s="1"/>
  <c r="J4" i="27"/>
  <c r="J3" i="27"/>
  <c r="J2" i="27"/>
  <c r="H2" i="29" s="1"/>
  <c r="K2" i="29" s="1"/>
  <c r="M11" i="16" l="1"/>
  <c r="M3" i="16"/>
  <c r="M2" i="16"/>
  <c r="M13" i="16"/>
  <c r="M6" i="16"/>
  <c r="M9" i="16"/>
  <c r="M4" i="16"/>
  <c r="H4" i="29"/>
  <c r="H29" i="29"/>
  <c r="H3" i="29"/>
  <c r="J70" i="25"/>
  <c r="I7" i="26" s="1"/>
  <c r="J69" i="25"/>
  <c r="I8" i="26" s="1"/>
  <c r="J68" i="25"/>
  <c r="I9" i="26" s="1"/>
  <c r="J67" i="25"/>
  <c r="I11" i="26" s="1"/>
  <c r="J66" i="25"/>
  <c r="I12" i="26" s="1"/>
  <c r="J65" i="25"/>
  <c r="I13" i="26" s="1"/>
  <c r="J64" i="25"/>
  <c r="J63" i="25"/>
  <c r="I15" i="26" s="1"/>
  <c r="J70" i="24" l="1"/>
  <c r="H70" i="26" s="1"/>
  <c r="J69" i="24"/>
  <c r="H69" i="26" s="1"/>
  <c r="J68" i="24"/>
  <c r="J27" i="24"/>
  <c r="H67" i="26" s="1"/>
  <c r="J67" i="24"/>
  <c r="J66" i="24"/>
  <c r="H65" i="26" s="1"/>
  <c r="J65" i="24"/>
  <c r="H64" i="26" s="1"/>
  <c r="J15" i="35" l="1"/>
  <c r="K15" i="35"/>
  <c r="J16" i="35"/>
  <c r="K16" i="35"/>
  <c r="J3" i="35"/>
  <c r="K3" i="35"/>
  <c r="J2" i="35"/>
  <c r="K2" i="35"/>
  <c r="J19" i="35"/>
  <c r="K19" i="35"/>
  <c r="J9" i="35"/>
  <c r="K9" i="35"/>
  <c r="J7" i="35"/>
  <c r="K7" i="35"/>
  <c r="J14" i="35"/>
  <c r="K14" i="35"/>
  <c r="J10" i="35"/>
  <c r="K10" i="35"/>
  <c r="J24" i="35"/>
  <c r="K24" i="35"/>
  <c r="J21" i="35"/>
  <c r="K21" i="35"/>
  <c r="J26" i="35"/>
  <c r="K26" i="35"/>
  <c r="J20" i="35"/>
  <c r="K20" i="35"/>
  <c r="J5" i="35"/>
  <c r="K5" i="35"/>
  <c r="J6" i="35"/>
  <c r="K6" i="35"/>
  <c r="J4" i="35"/>
  <c r="K4" i="35"/>
  <c r="J27" i="35"/>
  <c r="K27" i="35"/>
  <c r="J17" i="35"/>
  <c r="K17" i="35"/>
  <c r="J25" i="35"/>
  <c r="K25" i="35"/>
  <c r="J12" i="35"/>
  <c r="K12" i="35"/>
  <c r="J23" i="35"/>
  <c r="K23" i="35"/>
  <c r="J22" i="35"/>
  <c r="K22" i="35"/>
  <c r="J13" i="35"/>
  <c r="K13" i="35"/>
  <c r="J8" i="35"/>
  <c r="K8" i="35"/>
  <c r="J18" i="35"/>
  <c r="K18" i="35"/>
  <c r="I15" i="35"/>
  <c r="I16" i="35"/>
  <c r="I3" i="35"/>
  <c r="I2" i="35"/>
  <c r="I19" i="35"/>
  <c r="I9" i="35"/>
  <c r="I7" i="35"/>
  <c r="I14" i="35"/>
  <c r="I10" i="35"/>
  <c r="I24" i="35"/>
  <c r="I21" i="35"/>
  <c r="I26" i="35"/>
  <c r="I20" i="35"/>
  <c r="I5" i="35"/>
  <c r="I6" i="35"/>
  <c r="I4" i="35"/>
  <c r="I27" i="35"/>
  <c r="I17" i="35"/>
  <c r="I25" i="35"/>
  <c r="I12" i="35"/>
  <c r="I23" i="35"/>
  <c r="I22" i="35"/>
  <c r="I13" i="35"/>
  <c r="I8" i="35"/>
  <c r="I18" i="35"/>
  <c r="K11" i="35"/>
  <c r="J11" i="35"/>
  <c r="I11" i="35"/>
  <c r="R21" i="33" l="1"/>
  <c r="R25" i="33"/>
  <c r="R22" i="33"/>
  <c r="R24" i="33"/>
  <c r="R23" i="33"/>
  <c r="M24" i="32"/>
  <c r="R24" i="32"/>
  <c r="H24" i="32"/>
  <c r="R28" i="30" l="1"/>
  <c r="M28" i="30"/>
  <c r="H28" i="30"/>
  <c r="R26" i="31"/>
  <c r="M26" i="31"/>
  <c r="H26" i="31"/>
  <c r="M24" i="31"/>
  <c r="R24" i="31"/>
  <c r="R21" i="31"/>
  <c r="M21" i="31"/>
  <c r="H21" i="31"/>
  <c r="R27" i="30"/>
  <c r="M27" i="30"/>
  <c r="H27" i="30"/>
  <c r="Q14" i="34"/>
  <c r="L14" i="34"/>
  <c r="G14" i="34"/>
  <c r="Q13" i="34"/>
  <c r="L13" i="34"/>
  <c r="G13" i="34"/>
  <c r="Q12" i="34"/>
  <c r="L12" i="34"/>
  <c r="G12" i="34"/>
  <c r="Q11" i="34"/>
  <c r="L11" i="34"/>
  <c r="G11" i="34"/>
  <c r="Q10" i="34"/>
  <c r="L10" i="34"/>
  <c r="G10" i="34"/>
  <c r="Q9" i="34"/>
  <c r="L9" i="34"/>
  <c r="G9" i="34"/>
  <c r="Q8" i="34"/>
  <c r="L8" i="34"/>
  <c r="G8" i="34"/>
  <c r="Q7" i="34"/>
  <c r="L7" i="34"/>
  <c r="G7" i="34"/>
  <c r="Q6" i="34"/>
  <c r="L6" i="34"/>
  <c r="G6" i="34"/>
  <c r="Q5" i="34"/>
  <c r="L5" i="34"/>
  <c r="G5" i="34"/>
  <c r="Q4" i="34"/>
  <c r="L4" i="34"/>
  <c r="G4" i="34"/>
  <c r="Q3" i="34"/>
  <c r="L3" i="34"/>
  <c r="G3" i="34"/>
  <c r="Q2" i="34"/>
  <c r="L2" i="34"/>
  <c r="G2" i="34"/>
  <c r="R20" i="33"/>
  <c r="M20" i="33"/>
  <c r="H20" i="33"/>
  <c r="R29" i="33"/>
  <c r="M29" i="33"/>
  <c r="H29" i="33"/>
  <c r="R19" i="33"/>
  <c r="M19" i="33"/>
  <c r="H19" i="33"/>
  <c r="R18" i="33"/>
  <c r="M18" i="33"/>
  <c r="H18" i="33"/>
  <c r="R17" i="33"/>
  <c r="M17" i="33"/>
  <c r="H17" i="33"/>
  <c r="R16" i="33"/>
  <c r="M16" i="33"/>
  <c r="H16" i="33"/>
  <c r="R28" i="33"/>
  <c r="M28" i="33"/>
  <c r="H28" i="33"/>
  <c r="R31" i="33"/>
  <c r="M31" i="33"/>
  <c r="H31" i="33"/>
  <c r="R30" i="33"/>
  <c r="M30" i="33"/>
  <c r="H30" i="33"/>
  <c r="R14" i="33"/>
  <c r="M14" i="33"/>
  <c r="H14" i="33"/>
  <c r="R11" i="33"/>
  <c r="M11" i="33"/>
  <c r="H11" i="33"/>
  <c r="R13" i="33"/>
  <c r="M13" i="33"/>
  <c r="H13" i="33"/>
  <c r="R9" i="33"/>
  <c r="M9" i="33"/>
  <c r="H9" i="33"/>
  <c r="R5" i="33"/>
  <c r="M5" i="33"/>
  <c r="H5" i="33"/>
  <c r="R8" i="33"/>
  <c r="M8" i="33"/>
  <c r="H8" i="33"/>
  <c r="R10" i="33"/>
  <c r="M10" i="33"/>
  <c r="H10" i="33"/>
  <c r="R12" i="33"/>
  <c r="M12" i="33"/>
  <c r="H12" i="33"/>
  <c r="R7" i="33"/>
  <c r="M7" i="33"/>
  <c r="H7" i="33"/>
  <c r="R27" i="33"/>
  <c r="M27" i="33"/>
  <c r="H27" i="33"/>
  <c r="R26" i="33"/>
  <c r="M26" i="33"/>
  <c r="H26" i="33"/>
  <c r="R15" i="33"/>
  <c r="M15" i="33"/>
  <c r="H15" i="33"/>
  <c r="R6" i="33"/>
  <c r="M6" i="33"/>
  <c r="H6" i="33"/>
  <c r="R4" i="33"/>
  <c r="M4" i="33"/>
  <c r="H4" i="33"/>
  <c r="R2" i="33"/>
  <c r="M2" i="33"/>
  <c r="H2" i="33"/>
  <c r="R3" i="33"/>
  <c r="M3" i="33"/>
  <c r="H3" i="33"/>
  <c r="R21" i="32"/>
  <c r="M21" i="32"/>
  <c r="H21" i="32"/>
  <c r="R25" i="32"/>
  <c r="M25" i="32"/>
  <c r="H25" i="32"/>
  <c r="R20" i="32"/>
  <c r="M20" i="32"/>
  <c r="H20" i="32"/>
  <c r="R23" i="32"/>
  <c r="M23" i="32"/>
  <c r="H23" i="32"/>
  <c r="R19" i="32"/>
  <c r="M19" i="32"/>
  <c r="H19" i="32"/>
  <c r="R17" i="32"/>
  <c r="M17" i="32"/>
  <c r="H17" i="32"/>
  <c r="R16" i="32"/>
  <c r="M16" i="32"/>
  <c r="H16" i="32"/>
  <c r="R22" i="32"/>
  <c r="M22" i="32"/>
  <c r="H22" i="32"/>
  <c r="R15" i="32"/>
  <c r="M15" i="32"/>
  <c r="H15" i="32"/>
  <c r="R18" i="32"/>
  <c r="M18" i="32"/>
  <c r="H18" i="32"/>
  <c r="R14" i="32"/>
  <c r="M14" i="32"/>
  <c r="H14" i="32"/>
  <c r="R29" i="32"/>
  <c r="M29" i="32"/>
  <c r="H29" i="32"/>
  <c r="R13" i="32"/>
  <c r="M13" i="32"/>
  <c r="H13" i="32"/>
  <c r="R12" i="32"/>
  <c r="M12" i="32"/>
  <c r="H12" i="32"/>
  <c r="R28" i="32"/>
  <c r="M28" i="32"/>
  <c r="H28" i="32"/>
  <c r="R11" i="32"/>
  <c r="M11" i="32"/>
  <c r="H11" i="32"/>
  <c r="R10" i="32"/>
  <c r="M10" i="32"/>
  <c r="H10" i="32"/>
  <c r="R8" i="32"/>
  <c r="M8" i="32"/>
  <c r="H8" i="32"/>
  <c r="R7" i="32"/>
  <c r="M7" i="32"/>
  <c r="H7" i="32"/>
  <c r="R6" i="32"/>
  <c r="M6" i="32"/>
  <c r="H6" i="32"/>
  <c r="R5" i="32"/>
  <c r="M5" i="32"/>
  <c r="H5" i="32"/>
  <c r="R4" i="32"/>
  <c r="M4" i="32"/>
  <c r="H4" i="32"/>
  <c r="R3" i="32"/>
  <c r="M3" i="32"/>
  <c r="H3" i="32"/>
  <c r="R9" i="32"/>
  <c r="M9" i="32"/>
  <c r="H9" i="32"/>
  <c r="R2" i="32"/>
  <c r="M2" i="32"/>
  <c r="H2" i="32"/>
  <c r="R28" i="31"/>
  <c r="M28" i="31"/>
  <c r="H28" i="31"/>
  <c r="R27" i="31"/>
  <c r="M27" i="31"/>
  <c r="H27" i="31"/>
  <c r="R22" i="31"/>
  <c r="M22" i="31"/>
  <c r="H22" i="31"/>
  <c r="R18" i="31"/>
  <c r="M18" i="31"/>
  <c r="H18" i="31"/>
  <c r="R19" i="31"/>
  <c r="M19" i="31"/>
  <c r="H19" i="31"/>
  <c r="R15" i="31"/>
  <c r="M15" i="31"/>
  <c r="H15" i="31"/>
  <c r="R17" i="31"/>
  <c r="M17" i="31"/>
  <c r="H17" i="31"/>
  <c r="R13" i="31"/>
  <c r="M13" i="31"/>
  <c r="H13" i="31"/>
  <c r="R14" i="31"/>
  <c r="M14" i="31"/>
  <c r="H14" i="31"/>
  <c r="R12" i="31"/>
  <c r="M12" i="31"/>
  <c r="H12" i="31"/>
  <c r="R20" i="31"/>
  <c r="M20" i="31"/>
  <c r="H20" i="31"/>
  <c r="R16" i="31"/>
  <c r="M16" i="31"/>
  <c r="H16" i="31"/>
  <c r="R25" i="31"/>
  <c r="M25" i="31"/>
  <c r="H25" i="31"/>
  <c r="R23" i="31"/>
  <c r="M23" i="31"/>
  <c r="H23" i="31"/>
  <c r="R11" i="31"/>
  <c r="M11" i="31"/>
  <c r="H11" i="31"/>
  <c r="R10" i="31"/>
  <c r="M10" i="31"/>
  <c r="H10" i="31"/>
  <c r="R9" i="31"/>
  <c r="M9" i="31"/>
  <c r="H9" i="31"/>
  <c r="R8" i="31"/>
  <c r="M8" i="31"/>
  <c r="H8" i="31"/>
  <c r="R7" i="31"/>
  <c r="M7" i="31"/>
  <c r="H7" i="31"/>
  <c r="R6" i="31"/>
  <c r="M6" i="31"/>
  <c r="H6" i="31"/>
  <c r="R4" i="31"/>
  <c r="M4" i="31"/>
  <c r="H4" i="31"/>
  <c r="R5" i="31"/>
  <c r="M5" i="31"/>
  <c r="H5" i="31"/>
  <c r="R3" i="31"/>
  <c r="M3" i="31"/>
  <c r="H3" i="31"/>
  <c r="R2" i="31"/>
  <c r="M2" i="31"/>
  <c r="H2" i="31"/>
  <c r="R23" i="30" l="1"/>
  <c r="M23" i="30"/>
  <c r="H23" i="30"/>
  <c r="R26" i="30"/>
  <c r="M26" i="30"/>
  <c r="H26" i="30"/>
  <c r="R22" i="30"/>
  <c r="M22" i="30"/>
  <c r="H22" i="30"/>
  <c r="R19" i="30"/>
  <c r="M19" i="30"/>
  <c r="H19" i="30"/>
  <c r="R18" i="30"/>
  <c r="M18" i="30"/>
  <c r="H18" i="30"/>
  <c r="R20" i="30"/>
  <c r="M20" i="30"/>
  <c r="H20" i="30"/>
  <c r="R16" i="30"/>
  <c r="M16" i="30"/>
  <c r="H16" i="30"/>
  <c r="R17" i="30"/>
  <c r="M17" i="30"/>
  <c r="H17" i="30"/>
  <c r="R21" i="30"/>
  <c r="M21" i="30"/>
  <c r="H21" i="30"/>
  <c r="R25" i="30"/>
  <c r="M25" i="30"/>
  <c r="H25" i="30"/>
  <c r="R15" i="30"/>
  <c r="M15" i="30"/>
  <c r="H15" i="30"/>
  <c r="R14" i="30"/>
  <c r="M14" i="30"/>
  <c r="H14" i="30"/>
  <c r="R12" i="30"/>
  <c r="M12" i="30"/>
  <c r="H12" i="30"/>
  <c r="R10" i="30"/>
  <c r="M10" i="30"/>
  <c r="H10" i="30"/>
  <c r="R9" i="30"/>
  <c r="M9" i="30"/>
  <c r="H9" i="30"/>
  <c r="R8" i="30"/>
  <c r="M8" i="30"/>
  <c r="H8" i="30"/>
  <c r="R11" i="30"/>
  <c r="M11" i="30"/>
  <c r="H11" i="30"/>
  <c r="R7" i="30"/>
  <c r="M7" i="30"/>
  <c r="H7" i="30"/>
  <c r="R6" i="30"/>
  <c r="M6" i="30"/>
  <c r="H6" i="30"/>
  <c r="R13" i="30"/>
  <c r="M13" i="30"/>
  <c r="H13" i="30"/>
  <c r="R5" i="30"/>
  <c r="M5" i="30"/>
  <c r="H5" i="30"/>
  <c r="R3" i="30"/>
  <c r="M3" i="30"/>
  <c r="H3" i="30"/>
  <c r="R24" i="30"/>
  <c r="M24" i="30"/>
  <c r="H24" i="30"/>
  <c r="R2" i="30"/>
  <c r="M2" i="30"/>
  <c r="H2" i="30"/>
  <c r="R4" i="30"/>
  <c r="M4" i="30"/>
  <c r="H4" i="30"/>
  <c r="J6" i="24" l="1"/>
  <c r="H2" i="26" s="1"/>
  <c r="K2" i="26" s="1"/>
  <c r="J2" i="24"/>
  <c r="H3" i="26" s="1"/>
  <c r="K3" i="26" s="1"/>
  <c r="J4" i="24"/>
  <c r="H5" i="26" s="1"/>
  <c r="K5" i="26" s="1"/>
  <c r="J5" i="24"/>
  <c r="H6" i="26" s="1"/>
  <c r="K6" i="26" s="1"/>
  <c r="J7" i="24"/>
  <c r="H7" i="26" s="1"/>
  <c r="K7" i="26" s="1"/>
  <c r="J8" i="24"/>
  <c r="H8" i="26" s="1"/>
  <c r="K8" i="26" s="1"/>
  <c r="J9" i="24"/>
  <c r="H9" i="26" s="1"/>
  <c r="K9" i="26" s="1"/>
  <c r="J25" i="24"/>
  <c r="H10" i="26" s="1"/>
  <c r="J10" i="24"/>
  <c r="H11" i="26" s="1"/>
  <c r="K11" i="26" s="1"/>
  <c r="J11" i="24"/>
  <c r="H12" i="26" s="1"/>
  <c r="K12" i="26" s="1"/>
  <c r="J12" i="24"/>
  <c r="H13" i="26" s="1"/>
  <c r="K13" i="26" s="1"/>
  <c r="J13" i="24"/>
  <c r="J14" i="24"/>
  <c r="H15" i="26" s="1"/>
  <c r="K15" i="26" s="1"/>
  <c r="J15" i="24"/>
  <c r="H16" i="26" s="1"/>
  <c r="J16" i="24"/>
  <c r="H17" i="26" s="1"/>
  <c r="J17" i="24"/>
  <c r="H18" i="26" s="1"/>
  <c r="J18" i="24"/>
  <c r="H19" i="26" s="1"/>
  <c r="J19" i="24"/>
  <c r="H20" i="26" s="1"/>
  <c r="J20" i="24"/>
  <c r="H21" i="26" s="1"/>
  <c r="J21" i="24"/>
  <c r="H22" i="26" s="1"/>
  <c r="J22" i="24"/>
  <c r="H23" i="26" s="1"/>
  <c r="J23" i="24"/>
  <c r="H24" i="26" s="1"/>
  <c r="J24" i="24"/>
  <c r="H25" i="26" s="1"/>
  <c r="J56" i="24"/>
  <c r="H26" i="26" s="1"/>
  <c r="J28" i="24"/>
  <c r="H27" i="26" s="1"/>
  <c r="J26" i="24"/>
  <c r="H28" i="26" s="1"/>
  <c r="J29" i="24"/>
  <c r="H29" i="26" s="1"/>
  <c r="J32" i="24"/>
  <c r="H30" i="26" s="1"/>
  <c r="J30" i="24"/>
  <c r="H31" i="26" s="1"/>
  <c r="J31" i="24"/>
  <c r="H32" i="26" s="1"/>
  <c r="J33" i="24"/>
  <c r="H33" i="26" s="1"/>
  <c r="J34" i="24"/>
  <c r="H34" i="26" s="1"/>
  <c r="J35" i="24"/>
  <c r="H35" i="26" s="1"/>
  <c r="J36" i="24"/>
  <c r="H36" i="26" s="1"/>
  <c r="J38" i="24"/>
  <c r="H37" i="26" s="1"/>
  <c r="J39" i="24"/>
  <c r="H38" i="26" s="1"/>
  <c r="J40" i="24"/>
  <c r="H39" i="26" s="1"/>
  <c r="J41" i="24"/>
  <c r="H40" i="26" s="1"/>
  <c r="J42" i="24"/>
  <c r="H41" i="26" s="1"/>
  <c r="J43" i="24"/>
  <c r="H42" i="26" s="1"/>
  <c r="J44" i="24"/>
  <c r="H43" i="26" s="1"/>
  <c r="J45" i="24"/>
  <c r="H44" i="26" s="1"/>
  <c r="J46" i="24"/>
  <c r="H45" i="26" s="1"/>
  <c r="J37" i="24"/>
  <c r="H46" i="26" s="1"/>
  <c r="J47" i="24"/>
  <c r="H47" i="26" s="1"/>
  <c r="J48" i="24"/>
  <c r="H48" i="26" s="1"/>
  <c r="J49" i="24"/>
  <c r="H49" i="26" s="1"/>
  <c r="J50" i="24"/>
  <c r="H50" i="26" s="1"/>
  <c r="J51" i="24"/>
  <c r="H51" i="26" s="1"/>
  <c r="J52" i="24"/>
  <c r="H52" i="26" s="1"/>
  <c r="J53" i="24"/>
  <c r="H53" i="26" s="1"/>
  <c r="J54" i="24"/>
  <c r="H54" i="26" s="1"/>
  <c r="J55" i="24"/>
  <c r="H55" i="26" s="1"/>
  <c r="J57" i="24"/>
  <c r="H56" i="26" s="1"/>
  <c r="J58" i="24"/>
  <c r="H57" i="26" s="1"/>
  <c r="J59" i="24"/>
  <c r="H58" i="26" s="1"/>
  <c r="J60" i="24"/>
  <c r="H59" i="26" s="1"/>
  <c r="J61" i="24"/>
  <c r="H60" i="26" s="1"/>
  <c r="J62" i="24"/>
  <c r="H61" i="26" s="1"/>
  <c r="J63" i="24"/>
  <c r="H62" i="26" s="1"/>
  <c r="J64" i="24"/>
  <c r="H63" i="26" s="1"/>
  <c r="H68" i="26" l="1"/>
  <c r="H66" i="26"/>
  <c r="H14" i="26"/>
  <c r="J21" i="28"/>
  <c r="I19" i="29" s="1"/>
  <c r="K19" i="29" s="1"/>
  <c r="J22" i="28"/>
  <c r="I18" i="29" s="1"/>
  <c r="K18" i="29" s="1"/>
  <c r="J38" i="25" l="1"/>
  <c r="I39" i="26" s="1"/>
  <c r="K39" i="26" s="1"/>
  <c r="J39" i="25"/>
  <c r="I38" i="26" s="1"/>
  <c r="K38" i="26" s="1"/>
  <c r="J40" i="25"/>
  <c r="I37" i="26" s="1"/>
  <c r="K37" i="26" s="1"/>
  <c r="J41" i="25"/>
  <c r="I36" i="26" s="1"/>
  <c r="K36" i="26" s="1"/>
  <c r="J42" i="25"/>
  <c r="I35" i="26" s="1"/>
  <c r="K35" i="26" s="1"/>
  <c r="J43" i="25"/>
  <c r="I34" i="26" s="1"/>
  <c r="K34" i="26" s="1"/>
  <c r="J44" i="25"/>
  <c r="I33" i="26" s="1"/>
  <c r="K33" i="26" s="1"/>
  <c r="J45" i="25"/>
  <c r="I30" i="26" s="1"/>
  <c r="K30" i="26" s="1"/>
  <c r="J46" i="25"/>
  <c r="I32" i="26" s="1"/>
  <c r="K32" i="26" s="1"/>
  <c r="J47" i="25"/>
  <c r="I31" i="26" s="1"/>
  <c r="K31" i="26" s="1"/>
  <c r="J48" i="25"/>
  <c r="I29" i="26" s="1"/>
  <c r="K29" i="26" s="1"/>
  <c r="J49" i="25"/>
  <c r="I27" i="26" s="1"/>
  <c r="K27" i="26" s="1"/>
  <c r="J50" i="25"/>
  <c r="I67" i="26" s="1"/>
  <c r="K67" i="26" s="1"/>
  <c r="J51" i="25"/>
  <c r="I28" i="26" s="1"/>
  <c r="K28" i="26" s="1"/>
  <c r="J52" i="25"/>
  <c r="I10" i="26" s="1"/>
  <c r="K10" i="26" s="1"/>
  <c r="J53" i="25"/>
  <c r="I25" i="26" s="1"/>
  <c r="K25" i="26" s="1"/>
  <c r="J54" i="25"/>
  <c r="I24" i="26" s="1"/>
  <c r="K24" i="26" s="1"/>
  <c r="J55" i="25"/>
  <c r="I23" i="26" s="1"/>
  <c r="K23" i="26" s="1"/>
  <c r="J56" i="25"/>
  <c r="I22" i="26" s="1"/>
  <c r="K22" i="26" s="1"/>
  <c r="J57" i="25"/>
  <c r="I21" i="26" s="1"/>
  <c r="K21" i="26" s="1"/>
  <c r="J58" i="25"/>
  <c r="I20" i="26" s="1"/>
  <c r="K20" i="26" s="1"/>
  <c r="J59" i="25"/>
  <c r="I19" i="26" s="1"/>
  <c r="K19" i="26" s="1"/>
  <c r="J60" i="25"/>
  <c r="I18" i="26" s="1"/>
  <c r="K18" i="26" s="1"/>
  <c r="J61" i="25"/>
  <c r="I17" i="26" s="1"/>
  <c r="K17" i="26" s="1"/>
  <c r="J62" i="25"/>
  <c r="I16" i="26" s="1"/>
  <c r="K16" i="26" s="1"/>
  <c r="J2" i="25" l="1"/>
  <c r="I75" i="26" s="1"/>
  <c r="K75" i="26" s="1"/>
  <c r="J3" i="25"/>
  <c r="I74" i="26" s="1"/>
  <c r="K74" i="26" s="1"/>
  <c r="J4" i="25"/>
  <c r="J5" i="25"/>
  <c r="I72" i="26" s="1"/>
  <c r="K72" i="26" s="1"/>
  <c r="J6" i="25"/>
  <c r="I71" i="26" s="1"/>
  <c r="K71" i="26" s="1"/>
  <c r="J7" i="25"/>
  <c r="I70" i="26" s="1"/>
  <c r="K70" i="26" s="1"/>
  <c r="J8" i="25"/>
  <c r="I69" i="26" s="1"/>
  <c r="K69" i="26" s="1"/>
  <c r="J9" i="25"/>
  <c r="J10" i="25"/>
  <c r="J11" i="25"/>
  <c r="I65" i="26" s="1"/>
  <c r="K65" i="26" s="1"/>
  <c r="J12" i="25"/>
  <c r="I64" i="26" s="1"/>
  <c r="K64" i="26" s="1"/>
  <c r="J13" i="25"/>
  <c r="I63" i="26" s="1"/>
  <c r="K63" i="26" s="1"/>
  <c r="J14" i="25"/>
  <c r="I62" i="26" s="1"/>
  <c r="K62" i="26" s="1"/>
  <c r="J15" i="25"/>
  <c r="I61" i="26" s="1"/>
  <c r="K61" i="26" s="1"/>
  <c r="J16" i="25"/>
  <c r="I60" i="26" s="1"/>
  <c r="K60" i="26" s="1"/>
  <c r="J17" i="25"/>
  <c r="I59" i="26" s="1"/>
  <c r="K59" i="26" s="1"/>
  <c r="J18" i="25"/>
  <c r="I58" i="26" s="1"/>
  <c r="K58" i="26" s="1"/>
  <c r="J19" i="25"/>
  <c r="I57" i="26" s="1"/>
  <c r="K57" i="26" s="1"/>
  <c r="J20" i="25"/>
  <c r="I56" i="26" s="1"/>
  <c r="K56" i="26" s="1"/>
  <c r="J21" i="25"/>
  <c r="I26" i="26" s="1"/>
  <c r="K26" i="26" s="1"/>
  <c r="J22" i="25"/>
  <c r="I55" i="26" s="1"/>
  <c r="K55" i="26" s="1"/>
  <c r="J23" i="25"/>
  <c r="I54" i="26" s="1"/>
  <c r="K54" i="26" s="1"/>
  <c r="J24" i="25"/>
  <c r="I53" i="26" s="1"/>
  <c r="K53" i="26" s="1"/>
  <c r="J25" i="25"/>
  <c r="I52" i="26" s="1"/>
  <c r="K52" i="26" s="1"/>
  <c r="J26" i="25"/>
  <c r="I51" i="26" s="1"/>
  <c r="K51" i="26" s="1"/>
  <c r="J27" i="25"/>
  <c r="I50" i="26" s="1"/>
  <c r="K50" i="26" s="1"/>
  <c r="J28" i="25"/>
  <c r="I49" i="26" s="1"/>
  <c r="K49" i="26" s="1"/>
  <c r="J29" i="25"/>
  <c r="I48" i="26" s="1"/>
  <c r="K48" i="26" s="1"/>
  <c r="J30" i="25"/>
  <c r="I47" i="26" s="1"/>
  <c r="K47" i="26" s="1"/>
  <c r="J31" i="25"/>
  <c r="I46" i="26" s="1"/>
  <c r="K46" i="26" s="1"/>
  <c r="J32" i="25"/>
  <c r="I45" i="26" s="1"/>
  <c r="K45" i="26" s="1"/>
  <c r="J33" i="25"/>
  <c r="I44" i="26" s="1"/>
  <c r="K44" i="26" s="1"/>
  <c r="J34" i="25"/>
  <c r="I43" i="26" s="1"/>
  <c r="K43" i="26" s="1"/>
  <c r="J35" i="25"/>
  <c r="I42" i="26" s="1"/>
  <c r="K42" i="26" s="1"/>
  <c r="J36" i="25"/>
  <c r="I41" i="26" s="1"/>
  <c r="K41" i="26" s="1"/>
  <c r="J37" i="25"/>
  <c r="I40" i="26" s="1"/>
  <c r="K40" i="26" s="1"/>
  <c r="J14" i="28"/>
  <c r="I25" i="29" s="1"/>
  <c r="K25" i="29" s="1"/>
  <c r="J3" i="28"/>
  <c r="J2" i="28"/>
  <c r="I7" i="29" s="1"/>
  <c r="K7" i="29" s="1"/>
  <c r="I66" i="26" l="1"/>
  <c r="K66" i="26" s="1"/>
  <c r="I68" i="26"/>
  <c r="K68" i="26" s="1"/>
  <c r="I14" i="26"/>
  <c r="K14" i="26" s="1"/>
  <c r="J20" i="28"/>
  <c r="I20" i="29" s="1"/>
  <c r="K20" i="29" s="1"/>
  <c r="J19" i="28"/>
  <c r="I21" i="29" s="1"/>
  <c r="K21" i="29" s="1"/>
  <c r="J18" i="28"/>
  <c r="I22" i="29" s="1"/>
  <c r="K22" i="29" s="1"/>
  <c r="J17" i="28"/>
  <c r="I23" i="29" s="1"/>
  <c r="K23" i="29" s="1"/>
  <c r="J16" i="28"/>
  <c r="I24" i="29" s="1"/>
  <c r="K24" i="29" s="1"/>
  <c r="J15" i="28"/>
  <c r="I13" i="29" s="1"/>
  <c r="K13" i="29" s="1"/>
  <c r="J13" i="28"/>
  <c r="I26" i="29" s="1"/>
  <c r="K26" i="29" s="1"/>
  <c r="J12" i="28"/>
  <c r="I27" i="29" s="1"/>
  <c r="K27" i="29" s="1"/>
  <c r="J11" i="28"/>
  <c r="I28" i="29" s="1"/>
  <c r="K28" i="29" s="1"/>
  <c r="J10" i="28"/>
  <c r="J9" i="28"/>
  <c r="I30" i="29" s="1"/>
  <c r="K30" i="29" s="1"/>
  <c r="J8" i="28"/>
  <c r="I31" i="29" s="1"/>
  <c r="K31" i="29" s="1"/>
  <c r="J7" i="28"/>
  <c r="J6" i="28"/>
  <c r="J5" i="28"/>
  <c r="I5" i="29" s="1"/>
  <c r="K5" i="29" s="1"/>
  <c r="J4" i="28"/>
  <c r="I29" i="29" l="1"/>
  <c r="K29" i="29" s="1"/>
  <c r="I3" i="29"/>
  <c r="K3" i="29" s="1"/>
  <c r="I4" i="29"/>
  <c r="K4" i="29" s="1"/>
  <c r="M16" i="13"/>
  <c r="D1048557" i="13" l="1"/>
  <c r="G1048557" i="13" s="1"/>
  <c r="A1" i="28"/>
</calcChain>
</file>

<file path=xl/sharedStrings.xml><?xml version="1.0" encoding="utf-8"?>
<sst xmlns="http://schemas.openxmlformats.org/spreadsheetml/2006/main" count="1838" uniqueCount="409">
  <si>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</si>
  <si>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</si>
  <si>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</si>
  <si>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</si>
  <si>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</si>
  <si>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</si>
  <si>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</si>
  <si>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</si>
  <si>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</si>
  <si>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</si>
  <si>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</si>
  <si>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</si>
  <si>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</si>
  <si>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</si>
  <si>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</si>
  <si>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</si>
  <si>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</si>
  <si>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</si>
  <si>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</si>
  <si>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</si>
  <si>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</si>
  <si>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Kent Herbel</t>
  </si>
  <si>
    <t>Sweep</t>
  </si>
  <si>
    <t>Sage</t>
  </si>
  <si>
    <t>Bay</t>
  </si>
  <si>
    <t>Steel</t>
  </si>
  <si>
    <t>Keith Gilleon</t>
  </si>
  <si>
    <t>Reo</t>
  </si>
  <si>
    <t>Clancey</t>
  </si>
  <si>
    <t>Chris Timmons</t>
  </si>
  <si>
    <t>Hawk</t>
  </si>
  <si>
    <t>Jean</t>
  </si>
  <si>
    <t xml:space="preserve">Ron Enzeroth </t>
  </si>
  <si>
    <t>Mick</t>
  </si>
  <si>
    <t>Kevin Lippe</t>
  </si>
  <si>
    <t>Chock</t>
  </si>
  <si>
    <t>Steele</t>
  </si>
  <si>
    <t>Mike Young</t>
  </si>
  <si>
    <t>Jim</t>
  </si>
  <si>
    <t>James Butler</t>
  </si>
  <si>
    <t>Eli</t>
  </si>
  <si>
    <t>Dolly</t>
  </si>
  <si>
    <t>Tommy Blessing</t>
  </si>
  <si>
    <t>Pearl</t>
  </si>
  <si>
    <t>Kenneth Beasley</t>
  </si>
  <si>
    <t>Jake</t>
  </si>
  <si>
    <t>Ice</t>
  </si>
  <si>
    <t>Steve Wight</t>
  </si>
  <si>
    <t>Levi</t>
  </si>
  <si>
    <t>Stan</t>
  </si>
  <si>
    <t>Stuart Mitchell</t>
  </si>
  <si>
    <t>Tess</t>
  </si>
  <si>
    <t>Ron Enzeroth</t>
  </si>
  <si>
    <t>Slick</t>
  </si>
  <si>
    <t>Mike</t>
  </si>
  <si>
    <t>Dixie</t>
  </si>
  <si>
    <t>Barney Fowler</t>
  </si>
  <si>
    <t>Freckles</t>
  </si>
  <si>
    <t>Rockey</t>
  </si>
  <si>
    <t>Lynn Bennett</t>
  </si>
  <si>
    <t>Spud</t>
  </si>
  <si>
    <t>Todd Jessen</t>
  </si>
  <si>
    <t>Chief</t>
  </si>
  <si>
    <t>Bet</t>
  </si>
  <si>
    <t>Jaff</t>
  </si>
  <si>
    <t>Lexi</t>
  </si>
  <si>
    <t>Dodge</t>
  </si>
  <si>
    <t>Oscar</t>
  </si>
  <si>
    <t>Annie</t>
  </si>
  <si>
    <t>JC Biggs</t>
  </si>
  <si>
    <t>Krome</t>
  </si>
  <si>
    <t>Tee</t>
  </si>
  <si>
    <t>Dan Haley</t>
  </si>
  <si>
    <t>Cat</t>
  </si>
  <si>
    <t>Clyde McCourt</t>
  </si>
  <si>
    <t>MISR Spud</t>
  </si>
  <si>
    <t>MISR Maggie</t>
  </si>
  <si>
    <t>Angie Brooks</t>
  </si>
  <si>
    <t>Casper</t>
  </si>
  <si>
    <t>Mary Christmas</t>
  </si>
  <si>
    <t>Frost</t>
  </si>
  <si>
    <t>Dwayne Hurliman</t>
  </si>
  <si>
    <t>Zac</t>
  </si>
  <si>
    <t>Kevin Rash</t>
  </si>
  <si>
    <t>Bear</t>
  </si>
  <si>
    <t>Cash</t>
  </si>
  <si>
    <t>Stockton Wight</t>
  </si>
  <si>
    <t>Jewels</t>
  </si>
  <si>
    <t xml:space="preserve">Verona Wilson </t>
  </si>
  <si>
    <t>Jim Rochester</t>
  </si>
  <si>
    <t>Duncan</t>
  </si>
  <si>
    <t>Jake Jessen</t>
  </si>
  <si>
    <t>Dozer</t>
  </si>
  <si>
    <t xml:space="preserve">Jake Jessen </t>
  </si>
  <si>
    <t>Molly</t>
  </si>
  <si>
    <t>Mike Thompson</t>
  </si>
  <si>
    <t>HP</t>
  </si>
  <si>
    <t>Bill Rivers</t>
  </si>
  <si>
    <t>Scar</t>
  </si>
  <si>
    <t>Mady</t>
  </si>
  <si>
    <t>Coon</t>
  </si>
  <si>
    <t>Shorty Guerin</t>
  </si>
  <si>
    <t>Red</t>
  </si>
  <si>
    <t>Lucy</t>
  </si>
  <si>
    <t>Angie</t>
  </si>
  <si>
    <t>Doc</t>
  </si>
  <si>
    <t>Cady</t>
  </si>
  <si>
    <t>Walt</t>
  </si>
  <si>
    <t xml:space="preserve">Robin Dillon </t>
  </si>
  <si>
    <t>Jobi</t>
  </si>
  <si>
    <t>Bob</t>
  </si>
  <si>
    <t>Robin Dillon</t>
  </si>
  <si>
    <t>Henry</t>
  </si>
  <si>
    <t>Dillon</t>
  </si>
  <si>
    <t>Nicole Rhodes</t>
  </si>
  <si>
    <t>Bart</t>
  </si>
  <si>
    <t>D.H. Shultz</t>
  </si>
  <si>
    <t>Angus</t>
  </si>
  <si>
    <t>Maycon Moura</t>
  </si>
  <si>
    <t>Booner</t>
  </si>
  <si>
    <t>Marvin Daniel</t>
  </si>
  <si>
    <t>Quinn</t>
  </si>
  <si>
    <t>Amanda Wisenhunt</t>
  </si>
  <si>
    <t>Hero</t>
  </si>
  <si>
    <t>Lincoln Rogers</t>
  </si>
  <si>
    <t>Tux</t>
  </si>
  <si>
    <t>Copper</t>
  </si>
  <si>
    <t>Chase</t>
  </si>
  <si>
    <t>Calvin Taylor</t>
  </si>
  <si>
    <t>Brent Daniel</t>
  </si>
  <si>
    <t>Sioux</t>
  </si>
  <si>
    <t>Grace</t>
  </si>
  <si>
    <t>Bart Workman</t>
  </si>
  <si>
    <t>Shorty</t>
  </si>
  <si>
    <t>Erby Chandler</t>
  </si>
  <si>
    <t>Reevy</t>
  </si>
  <si>
    <t>Tuco</t>
  </si>
  <si>
    <t>Paul Anderson</t>
  </si>
  <si>
    <t>L7 Jazzy</t>
  </si>
  <si>
    <t>Sonja Bloomberg</t>
  </si>
  <si>
    <t>Boss</t>
  </si>
  <si>
    <t>Tick</t>
  </si>
  <si>
    <t>Terry Bloomberg</t>
  </si>
  <si>
    <t>Whip</t>
  </si>
  <si>
    <t>Newt Iorg</t>
  </si>
  <si>
    <t>Glenda Blessing</t>
  </si>
  <si>
    <t>Butch</t>
  </si>
  <si>
    <t>Lena</t>
  </si>
  <si>
    <t>James Watson</t>
  </si>
  <si>
    <t>Tig</t>
  </si>
  <si>
    <t>Sonny Mahurin</t>
  </si>
  <si>
    <t>Abbi Mahurin</t>
  </si>
  <si>
    <t>Doreen McCourt</t>
  </si>
  <si>
    <t>Terry Dear/ Jeff C.</t>
  </si>
  <si>
    <t>Vonie</t>
  </si>
  <si>
    <t>Obstacle #6</t>
  </si>
  <si>
    <t>DQ</t>
  </si>
  <si>
    <t>Dex</t>
  </si>
  <si>
    <t>Todd TL Day 1</t>
  </si>
  <si>
    <t xml:space="preserve"> Todd TL Day 2</t>
  </si>
  <si>
    <t>Tday 1</t>
  </si>
  <si>
    <t>T Day 2 Time</t>
  </si>
  <si>
    <t>T Day 1</t>
  </si>
  <si>
    <t>T Day 2</t>
  </si>
  <si>
    <t>Goose</t>
  </si>
  <si>
    <t>Reba</t>
  </si>
  <si>
    <t>Mel</t>
  </si>
  <si>
    <t>Cracker</t>
  </si>
  <si>
    <t>Todd Day 1</t>
  </si>
  <si>
    <t>Todd Day 2</t>
  </si>
  <si>
    <t>Todd Day 3</t>
  </si>
  <si>
    <t>todd day 2</t>
  </si>
  <si>
    <t>Todd Day2</t>
  </si>
  <si>
    <t xml:space="preserve">Abbi Mahurin </t>
  </si>
  <si>
    <t>Quita</t>
  </si>
  <si>
    <t>Wings</t>
  </si>
  <si>
    <t>Jeff</t>
  </si>
  <si>
    <t>Tug</t>
  </si>
  <si>
    <t>Day 4 TL</t>
  </si>
  <si>
    <t>Day 4 Points</t>
  </si>
  <si>
    <t>Day 4 Time</t>
  </si>
  <si>
    <t>timeline</t>
  </si>
  <si>
    <t>points</t>
  </si>
  <si>
    <t>time</t>
  </si>
  <si>
    <r>
      <t>Look back for Handler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</si>
  <si>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Dog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</si>
  <si>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Day 2</t>
    </r>
    <r>
      <rPr>
        <sz val="11"/>
        <color theme="1"/>
        <rFont val="Calibri"/>
        <family val="2"/>
      </rPr>
      <t>: =VLOOKUP(what you’re looking for, the table to search for, what column # you want in the search area, FALSE)…..then copy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cell and drag down and copy in that column</t>
    </r>
  </si>
  <si>
    <t>Error Reasons:</t>
  </si>
  <si>
    <t>-Names misspelled or spelled different on spreadsheets</t>
  </si>
  <si>
    <t>-Spaces in the number columns (there can’t be any spaces)</t>
  </si>
  <si>
    <r>
      <t>Make timelines without entering colons</t>
    </r>
    <r>
      <rPr>
        <sz val="11"/>
        <color theme="1"/>
        <rFont val="Calibri"/>
        <family val="2"/>
      </rPr>
      <t>: select column, right click, Format Cells, Numbers, Custom, enter 00\:00 (this must be done before entering any numbers)</t>
    </r>
  </si>
  <si>
    <t>******Add $ before the letter &amp; $ before the number on your search area in the formula.</t>
  </si>
  <si>
    <t>Password to unlock the form is 123</t>
  </si>
  <si>
    <t>Andrew Schilke</t>
  </si>
  <si>
    <t>DT Elsa</t>
  </si>
  <si>
    <t>Bobby Dykes</t>
  </si>
  <si>
    <t>Bynx</t>
  </si>
  <si>
    <t>July</t>
  </si>
  <si>
    <t>Sparky</t>
  </si>
  <si>
    <t>Brian Jacobs</t>
  </si>
  <si>
    <t>RKB Lacey</t>
  </si>
  <si>
    <t>Jolene</t>
  </si>
  <si>
    <t>Mojo</t>
  </si>
  <si>
    <t>Buck Mendenhall</t>
  </si>
  <si>
    <t>Huero BZ5</t>
  </si>
  <si>
    <t>Z5 Ruger</t>
  </si>
  <si>
    <t>Chance Horracks</t>
  </si>
  <si>
    <t>KJB Sage</t>
  </si>
  <si>
    <t>Buzz</t>
  </si>
  <si>
    <t>Mossie</t>
  </si>
  <si>
    <t>Dottie</t>
  </si>
  <si>
    <t>Corey Bentke</t>
  </si>
  <si>
    <t>Dice</t>
  </si>
  <si>
    <t>Dan Gill</t>
  </si>
  <si>
    <t>JR Khaki</t>
  </si>
  <si>
    <t>Derk Robinson</t>
  </si>
  <si>
    <t>Django</t>
  </si>
  <si>
    <t>Moose</t>
  </si>
  <si>
    <t>Don Workman</t>
  </si>
  <si>
    <t>Sandy</t>
  </si>
  <si>
    <t>Dusty Oliver</t>
  </si>
  <si>
    <t>Skye</t>
  </si>
  <si>
    <t>Sam</t>
  </si>
  <si>
    <t>Ezekial Mendenhall</t>
  </si>
  <si>
    <t>GD Cash</t>
  </si>
  <si>
    <t>Frankie Acosta</t>
  </si>
  <si>
    <t>S4 Junior</t>
  </si>
  <si>
    <t>Heather Evans</t>
  </si>
  <si>
    <t>Pepper</t>
  </si>
  <si>
    <t>Henry Van Ornam</t>
  </si>
  <si>
    <t>SJP Eddie</t>
  </si>
  <si>
    <t>J. Emerson</t>
  </si>
  <si>
    <t>JR Denim</t>
  </si>
  <si>
    <t>JC Striker</t>
  </si>
  <si>
    <t>JM Ellie</t>
  </si>
  <si>
    <t>Nap</t>
  </si>
  <si>
    <t>Glen</t>
  </si>
  <si>
    <t>Kate</t>
  </si>
  <si>
    <t>HR Cardi</t>
  </si>
  <si>
    <t>Randal Walker</t>
  </si>
  <si>
    <t>Status Cap</t>
  </si>
  <si>
    <t>Joe Frost</t>
  </si>
  <si>
    <t>Fred</t>
  </si>
  <si>
    <t>Ranger</t>
  </si>
  <si>
    <t>Kobe</t>
  </si>
  <si>
    <t>Cedar Top Dally</t>
  </si>
  <si>
    <t>Cedar Top Buck</t>
  </si>
  <si>
    <t>Laura Stimatze</t>
  </si>
  <si>
    <t>Hank</t>
  </si>
  <si>
    <t>Leighton Stevens</t>
  </si>
  <si>
    <t>Satus Dixie (Hope)</t>
  </si>
  <si>
    <t>Ada</t>
  </si>
  <si>
    <t>6N Tripp</t>
  </si>
  <si>
    <t>Cedar T Pearl</t>
  </si>
  <si>
    <t>Michael Bartlett</t>
  </si>
  <si>
    <t>Sis MB</t>
  </si>
  <si>
    <t>JD</t>
  </si>
  <si>
    <t>Griz</t>
  </si>
  <si>
    <t>Satus Meg</t>
  </si>
  <si>
    <t>Boon</t>
  </si>
  <si>
    <t>Waldo MB</t>
  </si>
  <si>
    <t>Richard Brandon</t>
  </si>
  <si>
    <t>JR Scot</t>
  </si>
  <si>
    <t>Roan West</t>
  </si>
  <si>
    <t>SJP The Judge</t>
  </si>
  <si>
    <t>Satus Bri</t>
  </si>
  <si>
    <t>June</t>
  </si>
  <si>
    <t>Groovy</t>
  </si>
  <si>
    <t>Ron Long</t>
  </si>
  <si>
    <t>Rip</t>
  </si>
  <si>
    <t>Roy Cox</t>
  </si>
  <si>
    <t>Q</t>
  </si>
  <si>
    <t>Split</t>
  </si>
  <si>
    <t>Shauna Moser</t>
  </si>
  <si>
    <t>Gadget</t>
  </si>
  <si>
    <t>Roxy</t>
  </si>
  <si>
    <t>Jess</t>
  </si>
  <si>
    <t>T.J. Collett</t>
  </si>
  <si>
    <t>Jack</t>
  </si>
  <si>
    <t>Tanya Gifford</t>
  </si>
  <si>
    <t>Brynn</t>
  </si>
  <si>
    <t>Tate Bennett</t>
  </si>
  <si>
    <t>TB Flower</t>
  </si>
  <si>
    <t>Teryn Muench</t>
  </si>
  <si>
    <t>Daybell's Ross</t>
  </si>
  <si>
    <t>HR Okie</t>
  </si>
  <si>
    <t>Tony Jetensky</t>
  </si>
  <si>
    <t>Ty Paul Ladner</t>
  </si>
  <si>
    <t>LFG Kit H5</t>
  </si>
  <si>
    <t>Gus</t>
  </si>
  <si>
    <t>Fran C7</t>
  </si>
  <si>
    <t>Cole Leatherman</t>
  </si>
  <si>
    <t>Shep</t>
  </si>
  <si>
    <t>Trim</t>
  </si>
  <si>
    <t>KL Rip</t>
  </si>
  <si>
    <t>Sheila</t>
  </si>
  <si>
    <t>Sue</t>
  </si>
  <si>
    <t>Vance</t>
  </si>
  <si>
    <t>Clare Blough</t>
  </si>
  <si>
    <t>Romeo</t>
  </si>
  <si>
    <t>JC Digr</t>
  </si>
  <si>
    <t>Dallas</t>
  </si>
  <si>
    <t>Faye</t>
  </si>
  <si>
    <t>Kyle Dillard</t>
  </si>
  <si>
    <t>Em</t>
  </si>
  <si>
    <t>Pete</t>
  </si>
  <si>
    <t>Chip</t>
  </si>
  <si>
    <t>Toast</t>
  </si>
  <si>
    <t>Gene</t>
  </si>
  <si>
    <t>Buster</t>
  </si>
  <si>
    <t>C7 Pete</t>
  </si>
  <si>
    <t>Zip</t>
  </si>
  <si>
    <t>Grit</t>
  </si>
  <si>
    <t>Satus Bonnie</t>
  </si>
  <si>
    <t>David Henry</t>
  </si>
  <si>
    <t>JR Cody</t>
  </si>
  <si>
    <t>JR Lite</t>
  </si>
  <si>
    <t>Chance Horrocks</t>
  </si>
  <si>
    <t>Brick</t>
  </si>
  <si>
    <t>Okie</t>
  </si>
  <si>
    <t>Scot</t>
  </si>
  <si>
    <t xml:space="preserve">Dan Gill </t>
  </si>
  <si>
    <t>Creed</t>
  </si>
  <si>
    <t xml:space="preserve">Kyle Dillard </t>
  </si>
  <si>
    <t>Jim Seals</t>
  </si>
  <si>
    <t>Hope</t>
  </si>
  <si>
    <t>Digr</t>
  </si>
  <si>
    <t>JR Penny</t>
  </si>
  <si>
    <t>CE Dice</t>
  </si>
  <si>
    <t>Khaki</t>
  </si>
  <si>
    <t>Belle</t>
  </si>
  <si>
    <t>JR Buck</t>
  </si>
  <si>
    <t>Langdon Reagan</t>
  </si>
  <si>
    <t>One</t>
  </si>
  <si>
    <t>Lacey</t>
  </si>
  <si>
    <t>Ace</t>
  </si>
  <si>
    <t>Junior</t>
  </si>
  <si>
    <t>Summer</t>
  </si>
  <si>
    <t xml:space="preserve">James Watson </t>
  </si>
  <si>
    <t>KG Sophie</t>
  </si>
  <si>
    <t>208 Tiny Gadget</t>
  </si>
  <si>
    <t>Mike Bartlett</t>
  </si>
  <si>
    <t>Daybell's Jill</t>
  </si>
  <si>
    <t>Daybell's Ike</t>
  </si>
  <si>
    <t>Cruella C7</t>
  </si>
  <si>
    <t>Boone</t>
  </si>
  <si>
    <t>Dwyane Hurliman</t>
  </si>
  <si>
    <t>Syd</t>
  </si>
  <si>
    <t>Bill</t>
  </si>
  <si>
    <t>Reevey</t>
  </si>
  <si>
    <t>KG Jude</t>
  </si>
  <si>
    <t>KG Moe</t>
  </si>
  <si>
    <t>Trevor Jessen</t>
  </si>
  <si>
    <t>Max</t>
  </si>
  <si>
    <t xml:space="preserve">Langdon Reagan </t>
  </si>
  <si>
    <t>Steve Scott</t>
  </si>
  <si>
    <t>Vonnie</t>
  </si>
  <si>
    <t>Sky</t>
  </si>
  <si>
    <t>Randel Walker</t>
  </si>
  <si>
    <t>Bonnie</t>
  </si>
  <si>
    <t>Jay Emerson</t>
  </si>
  <si>
    <t>Dan Cant</t>
  </si>
  <si>
    <t>Alex Hodge</t>
  </si>
  <si>
    <t>Twitt</t>
  </si>
  <si>
    <t>Scootch</t>
  </si>
  <si>
    <t>Macon Moura</t>
  </si>
  <si>
    <t>Joker</t>
  </si>
  <si>
    <t>Bronc</t>
  </si>
  <si>
    <t>Bri</t>
  </si>
  <si>
    <t>Les Hale</t>
  </si>
  <si>
    <t>Boogie</t>
  </si>
  <si>
    <t>John Stotlemeyer</t>
  </si>
  <si>
    <t>Connie Emerson</t>
  </si>
  <si>
    <t>Tim Neal</t>
  </si>
  <si>
    <t>Junior Hicks</t>
  </si>
  <si>
    <t>Randy Burns</t>
  </si>
  <si>
    <t>Cody Bell</t>
  </si>
  <si>
    <t>Beth Stolzy</t>
  </si>
  <si>
    <t>Jerri Lynn Pierce</t>
  </si>
  <si>
    <t>Boley</t>
  </si>
  <si>
    <t>Nancy</t>
  </si>
  <si>
    <t>Patches</t>
  </si>
  <si>
    <t>Jaeger</t>
  </si>
  <si>
    <t>Guy Johnson</t>
  </si>
  <si>
    <t>Ruby</t>
  </si>
  <si>
    <t>Kit</t>
  </si>
  <si>
    <t>Sid</t>
  </si>
  <si>
    <t>Ike</t>
  </si>
  <si>
    <t>Nan</t>
  </si>
  <si>
    <t>Shauna Mossier</t>
  </si>
  <si>
    <t>Sophie</t>
  </si>
  <si>
    <t>Jennifer Stotlemeyer</t>
  </si>
  <si>
    <t>Judge</t>
  </si>
  <si>
    <t>Lacy</t>
  </si>
  <si>
    <t>Abe</t>
  </si>
  <si>
    <t>Brute</t>
  </si>
  <si>
    <t>Kai</t>
  </si>
  <si>
    <t>Denyse Christensen</t>
  </si>
  <si>
    <t>Casey</t>
  </si>
  <si>
    <t>Tru</t>
  </si>
  <si>
    <t>David McCollum</t>
  </si>
  <si>
    <t xml:space="preserve">James Butler </t>
  </si>
  <si>
    <t>Angie Johnson</t>
  </si>
  <si>
    <t>Myke</t>
  </si>
  <si>
    <t>Chica</t>
  </si>
  <si>
    <t>Ally</t>
  </si>
  <si>
    <t>Boogie Brown</t>
  </si>
  <si>
    <t xml:space="preserve">Mike Thompson </t>
  </si>
  <si>
    <t>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</si>
</sst>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:ss.00"/>
    <numFmt numFmtId="165" formatCode="00\:00"/>
    <numFmt numFmtId="166" formatCode="00\:00.0"/>
  </numFmts>
  <fonts count="22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9" fillId="0" borderId="0"/>
    <xf numFmtId="0" fontId="7" fillId="6" borderId="0" applyNumberFormat="0" applyBorder="0" applyAlignment="0" applyProtection="0"/>
    <xf numFmtId="0" fontId="6" fillId="8" borderId="0" applyNumberFormat="0" applyBorder="0" applyAlignment="0" applyProtection="0"/>
    <xf numFmtId="0" fontId="18" fillId="9" borderId="5" applyNumberFormat="0" applyAlignment="0" applyProtection="0"/>
  </cellStyleXfs>
  <cellXfs count="267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0" xfId="0" applyFill="1"/>
    <xf numFmtId="0" fontId="10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center"/>
    </xf>
    <xf numFmtId="0" fontId="11" fillId="0" borderId="0" xfId="0" applyFont="1"/>
    <xf numFmtId="47" fontId="0" fillId="0" borderId="0" xfId="0" applyNumberFormat="1"/>
    <xf numFmtId="0" fontId="12" fillId="0" borderId="0" xfId="0" applyFont="1"/>
    <xf numFmtId="0" fontId="14" fillId="0" borderId="0" xfId="0" applyFont="1"/>
    <xf numFmtId="0" fontId="12" fillId="3" borderId="0" xfId="0" applyFont="1" applyFill="1"/>
    <xf numFmtId="0" fontId="13" fillId="0" borderId="0" xfId="0" applyFont="1"/>
    <xf numFmtId="0" fontId="13" fillId="3" borderId="0" xfId="0" applyFont="1" applyFill="1"/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5" borderId="0" xfId="0" applyFont="1" applyFill="1"/>
    <xf numFmtId="0" fontId="8" fillId="6" borderId="0" xfId="2" applyFont="1"/>
    <xf numFmtId="0" fontId="8" fillId="6" borderId="1" xfId="2" applyFont="1" applyBorder="1" applyAlignment="1">
      <alignment horizontal="center"/>
    </xf>
    <xf numFmtId="0" fontId="8" fillId="6" borderId="1" xfId="2" applyFont="1" applyBorder="1" applyAlignment="1" applyProtection="1">
      <alignment horizontal="center"/>
      <protection locked="0"/>
    </xf>
    <xf numFmtId="0" fontId="8" fillId="6" borderId="2" xfId="2" applyFont="1" applyBorder="1"/>
    <xf numFmtId="47" fontId="8" fillId="6" borderId="2" xfId="2" applyNumberFormat="1" applyFont="1" applyBorder="1"/>
    <xf numFmtId="0" fontId="8" fillId="6" borderId="2" xfId="2" applyFont="1" applyBorder="1" applyAlignment="1" applyProtection="1">
      <alignment horizontal="center"/>
      <protection locked="0"/>
    </xf>
    <xf numFmtId="0" fontId="8" fillId="6" borderId="2" xfId="2" applyFont="1" applyBorder="1" applyAlignment="1">
      <alignment horizontal="center"/>
    </xf>
    <xf numFmtId="47" fontId="8" fillId="6" borderId="2" xfId="2" applyNumberFormat="1" applyFont="1" applyBorder="1" applyAlignment="1">
      <alignment horizontal="center"/>
    </xf>
    <xf numFmtId="0" fontId="8" fillId="6" borderId="2" xfId="2" applyNumberFormat="1" applyFont="1" applyBorder="1" applyAlignment="1">
      <alignment horizontal="center"/>
    </xf>
    <xf numFmtId="0" fontId="8" fillId="6" borderId="2" xfId="2" applyNumberFormat="1" applyFont="1" applyBorder="1" applyAlignment="1" applyProtection="1">
      <alignment horizontal="center"/>
      <protection locked="0"/>
    </xf>
    <xf numFmtId="0" fontId="8" fillId="6" borderId="0" xfId="2" applyFont="1" applyProtection="1">
      <protection locked="0"/>
    </xf>
    <xf numFmtId="0" fontId="8" fillId="6" borderId="0" xfId="2" applyNumberFormat="1" applyFont="1" applyProtection="1">
      <protection locked="0"/>
    </xf>
    <xf numFmtId="0" fontId="8" fillId="6" borderId="1" xfId="2" applyFont="1" applyBorder="1"/>
    <xf numFmtId="0" fontId="8" fillId="6" borderId="2" xfId="2" applyFont="1" applyBorder="1" applyAlignment="1" applyProtection="1">
      <alignment horizontal="center"/>
    </xf>
    <xf numFmtId="0" fontId="8" fillId="6" borderId="3" xfId="2" applyFont="1" applyBorder="1"/>
    <xf numFmtId="0" fontId="7" fillId="6" borderId="0" xfId="2"/>
    <xf numFmtId="0" fontId="7" fillId="6" borderId="0" xfId="2" applyProtection="1">
      <protection locked="0"/>
    </xf>
    <xf numFmtId="0" fontId="7" fillId="6" borderId="0" xfId="2" applyNumberFormat="1" applyProtection="1">
      <protection locked="0"/>
    </xf>
    <xf numFmtId="0" fontId="7" fillId="6" borderId="2" xfId="2" applyBorder="1"/>
    <xf numFmtId="47" fontId="7" fillId="6" borderId="2" xfId="2" applyNumberFormat="1" applyBorder="1"/>
    <xf numFmtId="47" fontId="7" fillId="6" borderId="2" xfId="2" applyNumberFormat="1" applyBorder="1" applyAlignment="1">
      <alignment horizontal="center"/>
    </xf>
    <xf numFmtId="0" fontId="7" fillId="6" borderId="2" xfId="2" applyBorder="1" applyAlignment="1" applyProtection="1">
      <alignment horizontal="center"/>
      <protection locked="0"/>
    </xf>
    <xf numFmtId="0" fontId="7" fillId="6" borderId="2" xfId="2" applyBorder="1" applyAlignment="1">
      <alignment horizontal="center"/>
    </xf>
    <xf numFmtId="0" fontId="7" fillId="6" borderId="1" xfId="2" applyBorder="1" applyAlignment="1">
      <alignment horizontal="center"/>
    </xf>
    <xf numFmtId="0" fontId="7" fillId="6" borderId="1" xfId="2" applyBorder="1" applyAlignment="1" applyProtection="1">
      <alignment horizontal="center"/>
      <protection locked="0"/>
    </xf>
    <xf numFmtId="47" fontId="7" fillId="6" borderId="1" xfId="2" applyNumberFormat="1" applyBorder="1" applyAlignment="1">
      <alignment horizontal="center"/>
    </xf>
    <xf numFmtId="0" fontId="7" fillId="6" borderId="0" xfId="2" applyAlignment="1">
      <alignment horizontal="center"/>
    </xf>
    <xf numFmtId="2" fontId="7" fillId="6" borderId="2" xfId="2" applyNumberFormat="1" applyBorder="1"/>
    <xf numFmtId="0" fontId="0" fillId="0" borderId="0" xfId="0" applyAlignment="1">
      <alignment horizontal="center"/>
    </xf>
    <xf numFmtId="0" fontId="0" fillId="7" borderId="0" xfId="0" applyFill="1"/>
    <xf numFmtId="164" fontId="8" fillId="6" borderId="2" xfId="2" applyNumberFormat="1" applyFont="1" applyBorder="1"/>
    <xf numFmtId="164" fontId="8" fillId="6" borderId="2" xfId="2" applyNumberFormat="1" applyFont="1" applyBorder="1" applyAlignment="1">
      <alignment horizontal="center"/>
    </xf>
    <xf numFmtId="164" fontId="8" fillId="6" borderId="2" xfId="2" applyNumberFormat="1" applyFont="1" applyBorder="1" applyAlignment="1" applyProtection="1">
      <alignment horizontal="center"/>
      <protection locked="0"/>
    </xf>
    <xf numFmtId="0" fontId="6" fillId="8" borderId="0" xfId="3"/>
    <xf numFmtId="0" fontId="8" fillId="6" borderId="0" xfId="2" applyFont="1" applyAlignment="1">
      <alignment horizontal="center"/>
    </xf>
    <xf numFmtId="0" fontId="16" fillId="6" borderId="2" xfId="2" applyFont="1" applyBorder="1"/>
    <xf numFmtId="0" fontId="8" fillId="6" borderId="4" xfId="2" applyFont="1" applyBorder="1"/>
    <xf numFmtId="0" fontId="17" fillId="6" borderId="2" xfId="2" applyFont="1" applyBorder="1"/>
    <xf numFmtId="0" fontId="8" fillId="6" borderId="0" xfId="2" applyFont="1" applyBorder="1"/>
    <xf numFmtId="0" fontId="8" fillId="6" borderId="0" xfId="2" applyFont="1" applyBorder="1" applyAlignment="1">
      <alignment horizontal="center"/>
    </xf>
    <xf numFmtId="47" fontId="8" fillId="6" borderId="0" xfId="2" applyNumberFormat="1" applyFont="1" applyBorder="1"/>
    <xf numFmtId="0" fontId="8" fillId="6" borderId="2" xfId="2" applyFont="1" applyBorder="1" applyAlignment="1"/>
    <xf numFmtId="0" fontId="0" fillId="0" borderId="0" xfId="0" applyAlignment="1"/>
    <xf numFmtId="0" fontId="8" fillId="6" borderId="1" xfId="2" applyFont="1" applyBorder="1" applyAlignment="1"/>
    <xf numFmtId="0" fontId="7" fillId="6" borderId="0" xfId="2" applyBorder="1"/>
    <xf numFmtId="47" fontId="8" fillId="6" borderId="2" xfId="2" applyNumberFormat="1" applyFont="1" applyBorder="1" applyAlignment="1">
      <alignment horizontal="right"/>
    </xf>
    <xf numFmtId="0" fontId="5" fillId="6" borderId="0" xfId="2" applyFont="1"/>
    <xf numFmtId="47" fontId="8" fillId="6" borderId="2" xfId="2" applyNumberFormat="1" applyFont="1" applyBorder="1" applyAlignment="1" applyProtection="1">
      <alignment horizontal="center"/>
      <protection locked="0"/>
    </xf>
    <xf numFmtId="2" fontId="8" fillId="6" borderId="2" xfId="2" applyNumberFormat="1" applyFont="1" applyBorder="1"/>
    <xf numFmtId="0" fontId="8" fillId="6" borderId="2" xfId="2" applyFont="1" applyBorder="1" applyAlignment="1">
      <alignment horizontal="right"/>
    </xf>
    <xf numFmtId="0" fontId="0" fillId="0" borderId="0" xfId="0" applyAlignment="1">
      <alignment horizontal="right"/>
    </xf>
    <xf numFmtId="0" fontId="8" fillId="6" borderId="2" xfId="2" applyFont="1" applyBorder="1" applyAlignment="1" applyProtection="1">
      <alignment horizontal="right"/>
      <protection locked="0"/>
    </xf>
    <xf numFmtId="47" fontId="7" fillId="6" borderId="1" xfId="2" applyNumberFormat="1" applyBorder="1"/>
    <xf numFmtId="0" fontId="7" fillId="6" borderId="2" xfId="2" applyBorder="1" applyAlignment="1" applyProtection="1">
      <alignment horizontal="right"/>
      <protection locked="0"/>
    </xf>
    <xf numFmtId="0" fontId="7" fillId="6" borderId="2" xfId="2" applyBorder="1" applyAlignment="1">
      <alignment horizontal="right"/>
    </xf>
    <xf numFmtId="0" fontId="7" fillId="6" borderId="0" xfId="2" applyBorder="1" applyAlignment="1">
      <alignment horizontal="right"/>
    </xf>
    <xf numFmtId="47" fontId="8" fillId="6" borderId="2" xfId="2" applyNumberFormat="1" applyFont="1" applyBorder="1" applyAlignment="1" applyProtection="1">
      <alignment horizontal="right"/>
    </xf>
    <xf numFmtId="47" fontId="8" fillId="6" borderId="0" xfId="2" applyNumberFormat="1" applyFont="1" applyBorder="1" applyAlignment="1" applyProtection="1">
      <alignment horizontal="right"/>
    </xf>
    <xf numFmtId="47" fontId="7" fillId="6" borderId="2" xfId="2" applyNumberFormat="1" applyBorder="1" applyAlignment="1" applyProtection="1">
      <alignment horizontal="right"/>
      <protection locked="0"/>
    </xf>
    <xf numFmtId="164" fontId="8" fillId="6" borderId="2" xfId="2" applyNumberFormat="1" applyFont="1" applyBorder="1" applyAlignment="1">
      <alignment horizontal="right"/>
    </xf>
    <xf numFmtId="164" fontId="8" fillId="6" borderId="2" xfId="2" applyNumberFormat="1" applyFont="1" applyBorder="1" applyProtection="1">
      <protection locked="0"/>
    </xf>
    <xf numFmtId="0" fontId="8" fillId="6" borderId="2" xfId="2" applyNumberFormat="1" applyFont="1" applyBorder="1" applyAlignment="1" applyProtection="1">
      <alignment horizontal="right"/>
      <protection locked="0"/>
    </xf>
    <xf numFmtId="47" fontId="8" fillId="6" borderId="2" xfId="2" applyNumberFormat="1" applyFont="1" applyBorder="1" applyAlignment="1" applyProtection="1">
      <alignment horizontal="right"/>
      <protection locked="0"/>
    </xf>
    <xf numFmtId="0" fontId="8" fillId="6" borderId="2" xfId="2" applyNumberFormat="1" applyFont="1" applyBorder="1" applyAlignment="1">
      <alignment horizontal="right"/>
    </xf>
    <xf numFmtId="164" fontId="8" fillId="6" borderId="0" xfId="2" applyNumberFormat="1" applyFont="1" applyBorder="1" applyAlignment="1">
      <alignment horizontal="right"/>
    </xf>
    <xf numFmtId="164" fontId="8" fillId="6" borderId="0" xfId="2" applyNumberFormat="1" applyFont="1" applyBorder="1" applyAlignment="1" applyProtection="1">
      <alignment horizontal="center"/>
      <protection locked="0"/>
    </xf>
    <xf numFmtId="0" fontId="8" fillId="6" borderId="0" xfId="2" applyNumberFormat="1" applyFont="1" applyBorder="1" applyAlignment="1">
      <alignment horizontal="right"/>
    </xf>
    <xf numFmtId="0" fontId="8" fillId="6" borderId="0" xfId="2" applyFont="1" applyBorder="1" applyAlignment="1">
      <alignment horizontal="right"/>
    </xf>
    <xf numFmtId="0" fontId="8" fillId="6" borderId="0" xfId="2" applyFont="1" applyBorder="1" applyAlignment="1" applyProtection="1">
      <alignment horizontal="right"/>
      <protection locked="0"/>
    </xf>
    <xf numFmtId="47" fontId="8" fillId="6" borderId="0" xfId="2" applyNumberFormat="1" applyFont="1" applyBorder="1" applyAlignment="1" applyProtection="1">
      <alignment horizontal="right"/>
      <protection locked="0"/>
    </xf>
    <xf numFmtId="47" fontId="7" fillId="6" borderId="2" xfId="2" applyNumberFormat="1" applyBorder="1" applyAlignment="1">
      <alignment horizontal="right"/>
    </xf>
    <xf numFmtId="0" fontId="7" fillId="6" borderId="4" xfId="2" applyBorder="1"/>
    <xf numFmtId="47" fontId="7" fillId="6" borderId="0" xfId="2" applyNumberFormat="1" applyBorder="1"/>
    <xf numFmtId="0" fontId="7" fillId="6" borderId="0" xfId="2" applyNumberFormat="1" applyAlignment="1" applyProtection="1">
      <alignment horizontal="right"/>
      <protection locked="0"/>
    </xf>
    <xf numFmtId="0" fontId="7" fillId="6" borderId="0" xfId="2" applyNumberFormat="1" applyBorder="1" applyAlignment="1" applyProtection="1">
      <alignment horizontal="right"/>
      <protection locked="0"/>
    </xf>
    <xf numFmtId="0" fontId="7" fillId="6" borderId="0" xfId="2" applyAlignment="1">
      <alignment horizontal="right"/>
    </xf>
    <xf numFmtId="0" fontId="7" fillId="6" borderId="0" xfId="2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10" fillId="4" borderId="0" xfId="0" applyFont="1" applyFill="1" applyAlignment="1">
      <alignment horizontal="right"/>
    </xf>
    <xf numFmtId="0" fontId="15" fillId="4" borderId="0" xfId="0" applyFont="1" applyFill="1" applyAlignment="1" applyProtection="1">
      <alignment horizontal="right"/>
      <protection locked="0"/>
    </xf>
    <xf numFmtId="0" fontId="10" fillId="4" borderId="0" xfId="0" applyNumberFormat="1" applyFont="1" applyFill="1" applyAlignment="1" applyProtection="1">
      <alignment horizontal="right"/>
      <protection locked="0"/>
    </xf>
    <xf numFmtId="0" fontId="10" fillId="4" borderId="0" xfId="0" applyFont="1" applyFill="1" applyAlignment="1" applyProtection="1">
      <alignment horizontal="right"/>
      <protection locked="0"/>
    </xf>
    <xf numFmtId="0" fontId="8" fillId="6" borderId="0" xfId="2" applyFont="1" applyAlignment="1">
      <alignment horizontal="right"/>
    </xf>
    <xf numFmtId="47" fontId="8" fillId="6" borderId="0" xfId="2" applyNumberFormat="1" applyFont="1" applyBorder="1" applyAlignment="1">
      <alignment horizontal="right"/>
    </xf>
    <xf numFmtId="0" fontId="8" fillId="6" borderId="0" xfId="2" applyFont="1" applyAlignment="1" applyProtection="1">
      <alignment horizontal="right"/>
      <protection locked="0"/>
    </xf>
    <xf numFmtId="0" fontId="8" fillId="6" borderId="0" xfId="2" applyNumberFormat="1" applyFont="1" applyAlignment="1" applyProtection="1">
      <alignment horizontal="right"/>
      <protection locked="0"/>
    </xf>
    <xf numFmtId="0" fontId="16" fillId="6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6" borderId="2" xfId="2" applyFont="1" applyBorder="1" applyAlignment="1">
      <alignment horizontal="left"/>
    </xf>
    <xf numFmtId="1" fontId="8" fillId="6" borderId="2" xfId="2" applyNumberFormat="1" applyFont="1" applyBorder="1" applyAlignment="1" applyProtection="1">
      <alignment horizontal="center"/>
      <protection locked="0"/>
    </xf>
    <xf numFmtId="0" fontId="8" fillId="6" borderId="0" xfId="2" applyFont="1" applyBorder="1" applyProtection="1">
      <protection locked="0"/>
    </xf>
    <xf numFmtId="0" fontId="8" fillId="6" borderId="0" xfId="2" applyNumberFormat="1" applyFont="1" applyBorder="1" applyProtection="1">
      <protection locked="0"/>
    </xf>
    <xf numFmtId="0" fontId="6" fillId="10" borderId="0" xfId="3" applyFill="1"/>
    <xf numFmtId="0" fontId="8" fillId="10" borderId="0" xfId="2" applyFont="1" applyFill="1"/>
    <xf numFmtId="0" fontId="14" fillId="10" borderId="0" xfId="0" applyFont="1" applyFill="1"/>
    <xf numFmtId="0" fontId="8" fillId="6" borderId="0" xfId="2" applyNumberFormat="1" applyFont="1" applyBorder="1" applyAlignment="1" applyProtection="1">
      <alignment horizontal="center"/>
      <protection locked="0"/>
    </xf>
    <xf numFmtId="0" fontId="8" fillId="6" borderId="0" xfId="2" applyFont="1" applyBorder="1" applyAlignment="1" applyProtection="1">
      <alignment horizontal="center"/>
      <protection locked="0"/>
    </xf>
    <xf numFmtId="165" fontId="16" fillId="6" borderId="2" xfId="2" applyNumberFormat="1" applyFont="1" applyBorder="1"/>
    <xf numFmtId="165" fontId="8" fillId="6" borderId="2" xfId="2" applyNumberFormat="1" applyFont="1" applyBorder="1"/>
    <xf numFmtId="165" fontId="0" fillId="0" borderId="0" xfId="0" applyNumberForma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9" borderId="5" xfId="4" applyNumberFormat="1" applyFont="1" applyAlignment="1">
      <alignment horizontal="center"/>
    </xf>
    <xf numFmtId="0" fontId="8" fillId="9" borderId="5" xfId="4" applyFont="1" applyAlignment="1">
      <alignment horizontal="center"/>
    </xf>
    <xf numFmtId="0" fontId="8" fillId="9" borderId="5" xfId="4" applyNumberFormat="1" applyFont="1" applyAlignment="1" applyProtection="1">
      <alignment horizontal="center"/>
      <protection locked="0"/>
    </xf>
    <xf numFmtId="0" fontId="8" fillId="9" borderId="7" xfId="4" applyFont="1" applyBorder="1" applyAlignment="1">
      <alignment horizontal="center"/>
    </xf>
    <xf numFmtId="0" fontId="8" fillId="9" borderId="7" xfId="4" applyNumberFormat="1" applyFont="1" applyBorder="1" applyAlignment="1" applyProtection="1">
      <alignment horizontal="center"/>
      <protection locked="0"/>
    </xf>
    <xf numFmtId="165" fontId="7" fillId="6" borderId="1" xfId="2" applyNumberFormat="1" applyBorder="1" applyAlignment="1">
      <alignment horizontal="center"/>
    </xf>
    <xf numFmtId="165" fontId="7" fillId="6" borderId="2" xfId="2" applyNumberFormat="1" applyBorder="1"/>
    <xf numFmtId="165" fontId="8" fillId="6" borderId="0" xfId="2" applyNumberFormat="1" applyFont="1" applyBorder="1"/>
    <xf numFmtId="165" fontId="8" fillId="6" borderId="2" xfId="2" applyNumberFormat="1" applyFont="1" applyBorder="1" applyAlignment="1">
      <alignment horizontal="center"/>
    </xf>
    <xf numFmtId="165" fontId="8" fillId="6" borderId="2" xfId="2" applyNumberFormat="1" applyFont="1" applyBorder="1" applyAlignment="1" applyProtection="1">
      <alignment horizontal="center"/>
      <protection locked="0"/>
    </xf>
    <xf numFmtId="165" fontId="7" fillId="6" borderId="2" xfId="2" applyNumberFormat="1" applyBorder="1" applyAlignment="1">
      <alignment horizontal="center"/>
    </xf>
    <xf numFmtId="165" fontId="0" fillId="0" borderId="0" xfId="0" applyNumberFormat="1" applyProtection="1">
      <protection locked="0"/>
    </xf>
    <xf numFmtId="165" fontId="8" fillId="6" borderId="2" xfId="2" applyNumberFormat="1" applyFont="1" applyBorder="1" applyAlignment="1" applyProtection="1">
      <alignment horizontal="center"/>
    </xf>
    <xf numFmtId="165" fontId="8" fillId="6" borderId="0" xfId="2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7" fillId="6" borderId="2" xfId="2" applyBorder="1" applyAlignment="1" applyProtection="1">
      <alignment horizontal="center"/>
    </xf>
    <xf numFmtId="165" fontId="8" fillId="6" borderId="1" xfId="2" applyNumberFormat="1" applyFont="1" applyBorder="1" applyAlignment="1">
      <alignment horizontal="center"/>
    </xf>
    <xf numFmtId="165" fontId="8" fillId="6" borderId="0" xfId="2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8" fillId="6" borderId="0" xfId="2" applyFont="1" applyBorder="1" applyAlignment="1">
      <alignment horizontal="left"/>
    </xf>
    <xf numFmtId="0" fontId="0" fillId="0" borderId="0" xfId="0" applyAlignment="1">
      <alignment horizontal="left"/>
    </xf>
    <xf numFmtId="165" fontId="8" fillId="4" borderId="1" xfId="0" applyNumberFormat="1" applyFont="1" applyFill="1" applyBorder="1" applyAlignment="1">
      <alignment horizontal="center"/>
    </xf>
    <xf numFmtId="165" fontId="8" fillId="6" borderId="0" xfId="2" applyNumberFormat="1" applyFont="1"/>
    <xf numFmtId="165" fontId="8" fillId="6" borderId="0" xfId="2" applyNumberFormat="1" applyFont="1" applyProtection="1">
      <protection locked="0"/>
    </xf>
    <xf numFmtId="165" fontId="5" fillId="6" borderId="0" xfId="2" applyNumberFormat="1" applyFont="1"/>
    <xf numFmtId="165" fontId="8" fillId="6" borderId="2" xfId="2" applyNumberFormat="1" applyFont="1" applyBorder="1" applyProtection="1">
      <protection locked="0"/>
    </xf>
    <xf numFmtId="165" fontId="8" fillId="6" borderId="1" xfId="2" applyNumberFormat="1" applyFont="1" applyBorder="1" applyAlignment="1" applyProtection="1">
      <alignment horizontal="center"/>
    </xf>
    <xf numFmtId="165" fontId="8" fillId="6" borderId="0" xfId="2" applyNumberFormat="1" applyFont="1" applyAlignment="1">
      <alignment horizontal="center"/>
    </xf>
    <xf numFmtId="165" fontId="8" fillId="9" borderId="5" xfId="4" applyNumberFormat="1" applyFont="1"/>
    <xf numFmtId="165" fontId="8" fillId="9" borderId="7" xfId="4" applyNumberFormat="1" applyFont="1" applyBorder="1"/>
    <xf numFmtId="165" fontId="8" fillId="6" borderId="1" xfId="2" applyNumberFormat="1" applyFont="1" applyBorder="1" applyAlignment="1" applyProtection="1">
      <alignment horizontal="center"/>
      <protection locked="0"/>
    </xf>
    <xf numFmtId="165" fontId="8" fillId="9" borderId="5" xfId="4" applyNumberFormat="1" applyFont="1" applyAlignment="1" applyProtection="1">
      <alignment horizontal="center"/>
      <protection locked="0"/>
    </xf>
    <xf numFmtId="165" fontId="8" fillId="9" borderId="5" xfId="4" applyNumberFormat="1" applyFont="1" applyProtection="1">
      <protection locked="0"/>
    </xf>
    <xf numFmtId="165" fontId="8" fillId="9" borderId="7" xfId="4" applyNumberFormat="1" applyFont="1" applyBorder="1" applyProtection="1">
      <protection locked="0"/>
    </xf>
    <xf numFmtId="165" fontId="7" fillId="6" borderId="0" xfId="2" applyNumberFormat="1" applyAlignment="1">
      <alignment horizontal="center"/>
    </xf>
    <xf numFmtId="165" fontId="8" fillId="10" borderId="0" xfId="2" applyNumberFormat="1" applyFont="1" applyFill="1" applyAlignment="1">
      <alignment horizontal="center"/>
    </xf>
    <xf numFmtId="165" fontId="8" fillId="10" borderId="0" xfId="2" applyNumberFormat="1" applyFont="1" applyFill="1" applyAlignment="1" applyProtection="1">
      <alignment horizontal="center"/>
      <protection locked="0"/>
    </xf>
    <xf numFmtId="0" fontId="8" fillId="10" borderId="0" xfId="2" applyNumberFormat="1" applyFont="1" applyFill="1" applyAlignment="1" applyProtection="1">
      <alignment horizontal="center"/>
      <protection locked="0"/>
    </xf>
    <xf numFmtId="0" fontId="8" fillId="10" borderId="0" xfId="2" applyFont="1" applyFill="1" applyAlignment="1">
      <alignment horizontal="center"/>
    </xf>
    <xf numFmtId="0" fontId="8" fillId="10" borderId="0" xfId="2" applyFont="1" applyFill="1" applyAlignment="1" applyProtection="1">
      <alignment horizontal="center"/>
      <protection locked="0"/>
    </xf>
    <xf numFmtId="165" fontId="7" fillId="6" borderId="0" xfId="2" applyNumberFormat="1" applyAlignment="1" applyProtection="1">
      <alignment horizontal="center"/>
      <protection locked="0"/>
    </xf>
    <xf numFmtId="0" fontId="7" fillId="6" borderId="0" xfId="2" applyNumberFormat="1" applyAlignment="1" applyProtection="1">
      <alignment horizontal="center"/>
      <protection locked="0"/>
    </xf>
    <xf numFmtId="0" fontId="7" fillId="6" borderId="0" xfId="2" applyAlignment="1" applyProtection="1">
      <alignment horizontal="center"/>
      <protection locked="0"/>
    </xf>
    <xf numFmtId="165" fontId="7" fillId="6" borderId="2" xfId="2" applyNumberFormat="1" applyBorder="1" applyProtection="1">
      <protection locked="0"/>
    </xf>
    <xf numFmtId="0" fontId="7" fillId="6" borderId="2" xfId="2" applyBorder="1" applyProtection="1">
      <protection locked="0"/>
    </xf>
    <xf numFmtId="165" fontId="4" fillId="6" borderId="2" xfId="2" applyNumberFormat="1" applyFont="1" applyBorder="1" applyProtection="1">
      <protection locked="0"/>
    </xf>
    <xf numFmtId="0" fontId="0" fillId="3" borderId="2" xfId="0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16" fillId="6" borderId="2" xfId="2" applyFont="1" applyBorder="1" applyProtection="1"/>
    <xf numFmtId="165" fontId="8" fillId="6" borderId="2" xfId="2" applyNumberFormat="1" applyFont="1" applyBorder="1" applyProtection="1"/>
    <xf numFmtId="165" fontId="7" fillId="6" borderId="2" xfId="2" applyNumberFormat="1" applyBorder="1" applyAlignment="1" applyProtection="1">
      <alignment horizontal="center"/>
    </xf>
    <xf numFmtId="0" fontId="8" fillId="6" borderId="2" xfId="2" applyNumberFormat="1" applyFont="1" applyBorder="1" applyAlignment="1" applyProtection="1">
      <alignment horizontal="center"/>
    </xf>
    <xf numFmtId="165" fontId="8" fillId="6" borderId="6" xfId="2" applyNumberFormat="1" applyFont="1" applyBorder="1" applyAlignment="1" applyProtection="1">
      <alignment horizontal="center"/>
    </xf>
    <xf numFmtId="0" fontId="8" fillId="6" borderId="2" xfId="2" applyFont="1" applyBorder="1" applyAlignment="1" applyProtection="1">
      <alignment horizontal="left"/>
    </xf>
    <xf numFmtId="0" fontId="8" fillId="6" borderId="1" xfId="2" applyFont="1" applyBorder="1" applyAlignment="1" applyProtection="1">
      <alignment horizontal="left"/>
    </xf>
    <xf numFmtId="0" fontId="8" fillId="6" borderId="2" xfId="2" applyFont="1" applyBorder="1" applyProtection="1"/>
    <xf numFmtId="165" fontId="7" fillId="6" borderId="2" xfId="2" applyNumberFormat="1" applyBorder="1" applyProtection="1"/>
    <xf numFmtId="0" fontId="7" fillId="6" borderId="2" xfId="2" applyBorder="1" applyProtection="1"/>
    <xf numFmtId="165" fontId="8" fillId="6" borderId="0" xfId="2" applyNumberFormat="1" applyFont="1" applyBorder="1" applyAlignment="1" applyProtection="1">
      <alignment horizontal="center"/>
    </xf>
    <xf numFmtId="165" fontId="8" fillId="6" borderId="0" xfId="2" applyNumberFormat="1" applyFont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0" fillId="0" borderId="0" xfId="0" applyProtection="1"/>
    <xf numFmtId="0" fontId="8" fillId="6" borderId="1" xfId="2" applyFont="1" applyBorder="1" applyAlignment="1" applyProtection="1">
      <alignment horizontal="center"/>
    </xf>
    <xf numFmtId="0" fontId="7" fillId="6" borderId="1" xfId="2" applyBorder="1" applyAlignment="1" applyProtection="1">
      <alignment horizontal="center"/>
    </xf>
    <xf numFmtId="0" fontId="16" fillId="6" borderId="2" xfId="2" applyFont="1" applyBorder="1" applyAlignment="1" applyProtection="1">
      <alignment horizontal="center"/>
    </xf>
    <xf numFmtId="0" fontId="7" fillId="6" borderId="2" xfId="2" applyBorder="1" applyAlignment="1" applyProtection="1"/>
    <xf numFmtId="0" fontId="11" fillId="0" borderId="0" xfId="0" applyFont="1" applyAlignment="1" applyProtection="1">
      <alignment horizontal="center"/>
    </xf>
    <xf numFmtId="0" fontId="19" fillId="11" borderId="0" xfId="0" applyFont="1" applyFill="1" applyAlignment="1">
      <alignment vertical="center"/>
    </xf>
    <xf numFmtId="0" fontId="0" fillId="11" borderId="0" xfId="0" applyFill="1"/>
    <xf numFmtId="0" fontId="3" fillId="6" borderId="1" xfId="2" applyFont="1" applyBorder="1" applyAlignment="1">
      <alignment horizontal="center"/>
    </xf>
    <xf numFmtId="165" fontId="5" fillId="6" borderId="0" xfId="2" applyNumberFormat="1" applyFont="1" applyAlignment="1">
      <alignment horizontal="center"/>
    </xf>
    <xf numFmtId="0" fontId="3" fillId="6" borderId="2" xfId="2" applyFont="1" applyBorder="1" applyAlignment="1">
      <alignment horizontal="center"/>
    </xf>
    <xf numFmtId="0" fontId="7" fillId="6" borderId="2" xfId="2" applyNumberFormat="1" applyBorder="1" applyAlignment="1" applyProtection="1"/>
    <xf numFmtId="0" fontId="0" fillId="0" borderId="0" xfId="0" applyNumberFormat="1" applyProtection="1"/>
    <xf numFmtId="0" fontId="7" fillId="6" borderId="2" xfId="2" applyNumberFormat="1" applyBorder="1" applyAlignment="1">
      <alignment horizontal="center"/>
    </xf>
    <xf numFmtId="0" fontId="8" fillId="6" borderId="2" xfId="2" applyNumberFormat="1" applyFont="1" applyBorder="1"/>
    <xf numFmtId="0" fontId="0" fillId="0" borderId="0" xfId="0" applyNumberFormat="1"/>
    <xf numFmtId="0" fontId="18" fillId="9" borderId="5" xfId="4"/>
    <xf numFmtId="6" fontId="18" fillId="9" borderId="5" xfId="4" applyNumberFormat="1"/>
    <xf numFmtId="0" fontId="2" fillId="6" borderId="2" xfId="2" applyFont="1" applyBorder="1" applyProtection="1">
      <protection locked="0"/>
    </xf>
    <xf numFmtId="0" fontId="8" fillId="6" borderId="2" xfId="2" applyFont="1" applyBorder="1" applyProtection="1">
      <protection locked="0"/>
    </xf>
    <xf numFmtId="0" fontId="7" fillId="6" borderId="1" xfId="2" applyBorder="1" applyAlignment="1">
      <alignment horizontal="left"/>
    </xf>
    <xf numFmtId="0" fontId="18" fillId="9" borderId="5" xfId="4" applyAlignment="1">
      <alignment horizontal="left"/>
    </xf>
    <xf numFmtId="0" fontId="18" fillId="9" borderId="5" xfId="4" applyNumberFormat="1" applyAlignment="1">
      <alignment horizontal="left"/>
    </xf>
    <xf numFmtId="0" fontId="8" fillId="4" borderId="1" xfId="0" applyFont="1" applyFill="1" applyBorder="1" applyAlignment="1">
      <alignment horizontal="left"/>
    </xf>
    <xf numFmtId="0" fontId="16" fillId="6" borderId="2" xfId="2" applyFont="1" applyBorder="1" applyAlignment="1">
      <alignment horizontal="left"/>
    </xf>
    <xf numFmtId="0" fontId="11" fillId="0" borderId="0" xfId="0" applyFont="1" applyAlignment="1">
      <alignment horizontal="left"/>
    </xf>
    <xf numFmtId="47" fontId="8" fillId="6" borderId="1" xfId="2" applyNumberFormat="1" applyFont="1" applyBorder="1" applyAlignment="1">
      <alignment horizontal="center"/>
    </xf>
    <xf numFmtId="47" fontId="7" fillId="6" borderId="2" xfId="2" applyNumberFormat="1" applyBorder="1" applyProtection="1">
      <protection locked="0"/>
    </xf>
    <xf numFmtId="47" fontId="0" fillId="3" borderId="2" xfId="0" applyNumberFormat="1" applyFill="1" applyBorder="1" applyProtection="1">
      <protection locked="0"/>
    </xf>
    <xf numFmtId="164" fontId="8" fillId="6" borderId="1" xfId="2" applyNumberFormat="1" applyFont="1" applyBorder="1" applyAlignment="1">
      <alignment horizontal="center"/>
    </xf>
    <xf numFmtId="164" fontId="7" fillId="6" borderId="2" xfId="2" applyNumberFormat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0" borderId="0" xfId="0" applyNumberFormat="1"/>
    <xf numFmtId="164" fontId="7" fillId="6" borderId="1" xfId="2" applyNumberFormat="1" applyBorder="1" applyAlignment="1">
      <alignment horizontal="center"/>
    </xf>
    <xf numFmtId="164" fontId="7" fillId="6" borderId="2" xfId="2" applyNumberFormat="1" applyBorder="1" applyAlignment="1">
      <alignment horizontal="center"/>
    </xf>
    <xf numFmtId="0" fontId="1" fillId="6" borderId="2" xfId="2" applyFont="1" applyBorder="1" applyAlignment="1" applyProtection="1">
      <alignment horizontal="center"/>
    </xf>
    <xf numFmtId="164" fontId="8" fillId="6" borderId="2" xfId="2" applyNumberFormat="1" applyFont="1" applyBorder="1" applyAlignment="1"/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/>
    <xf numFmtId="164" fontId="16" fillId="6" borderId="2" xfId="2" applyNumberFormat="1" applyFont="1" applyBorder="1" applyAlignment="1"/>
    <xf numFmtId="164" fontId="8" fillId="6" borderId="0" xfId="2" applyNumberFormat="1" applyFont="1" applyBorder="1"/>
    <xf numFmtId="164" fontId="8" fillId="6" borderId="2" xfId="2" applyNumberFormat="1" applyFont="1" applyBorder="1" applyAlignment="1" applyProtection="1">
      <alignment horizontal="center"/>
    </xf>
    <xf numFmtId="164" fontId="8" fillId="6" borderId="0" xfId="2" applyNumberFormat="1" applyFont="1" applyBorder="1" applyAlignment="1">
      <alignment horizontal="center"/>
    </xf>
    <xf numFmtId="164" fontId="8" fillId="6" borderId="0" xfId="2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8" fillId="6" borderId="0" xfId="2" applyNumberFormat="1" applyFont="1" applyAlignment="1">
      <alignment horizontal="center"/>
    </xf>
    <xf numFmtId="164" fontId="8" fillId="6" borderId="0" xfId="2" applyNumberFormat="1" applyFont="1" applyProtection="1">
      <protection locked="0"/>
    </xf>
    <xf numFmtId="164" fontId="8" fillId="6" borderId="1" xfId="2" applyNumberFormat="1" applyFont="1" applyBorder="1" applyAlignment="1" applyProtection="1">
      <alignment horizontal="center"/>
    </xf>
    <xf numFmtId="164" fontId="7" fillId="6" borderId="0" xfId="2" applyNumberFormat="1" applyAlignment="1">
      <alignment horizontal="center"/>
    </xf>
    <xf numFmtId="164" fontId="16" fillId="6" borderId="2" xfId="2" applyNumberFormat="1" applyFont="1" applyBorder="1" applyAlignment="1" applyProtection="1">
      <alignment horizontal="center"/>
    </xf>
    <xf numFmtId="164" fontId="7" fillId="6" borderId="0" xfId="2" applyNumberFormat="1" applyProtection="1">
      <protection locked="0"/>
    </xf>
    <xf numFmtId="166" fontId="8" fillId="4" borderId="1" xfId="0" applyNumberFormat="1" applyFont="1" applyFill="1" applyBorder="1" applyAlignment="1">
      <alignment horizontal="center"/>
    </xf>
    <xf numFmtId="166" fontId="8" fillId="6" borderId="2" xfId="2" applyNumberFormat="1" applyFont="1" applyBorder="1"/>
    <xf numFmtId="166" fontId="0" fillId="0" borderId="0" xfId="0" applyNumberFormat="1"/>
    <xf numFmtId="0" fontId="8" fillId="4" borderId="1" xfId="0" applyFont="1" applyFill="1" applyBorder="1" applyAlignment="1">
      <alignment horizontal="right"/>
    </xf>
    <xf numFmtId="166" fontId="8" fillId="6" borderId="0" xfId="2" applyNumberFormat="1" applyFont="1" applyBorder="1" applyProtection="1">
      <protection locked="0"/>
    </xf>
    <xf numFmtId="166" fontId="8" fillId="6" borderId="2" xfId="2" applyNumberFormat="1" applyFont="1" applyBorder="1" applyAlignment="1" applyProtection="1">
      <alignment horizontal="center"/>
    </xf>
    <xf numFmtId="166" fontId="0" fillId="0" borderId="0" xfId="0" applyNumberFormat="1" applyProtection="1">
      <protection locked="0"/>
    </xf>
    <xf numFmtId="166" fontId="8" fillId="6" borderId="0" xfId="2" applyNumberFormat="1" applyFont="1" applyBorder="1"/>
    <xf numFmtId="166" fontId="8" fillId="6" borderId="2" xfId="2" applyNumberFormat="1" applyFont="1" applyBorder="1" applyAlignment="1" applyProtection="1">
      <alignment horizontal="right"/>
    </xf>
    <xf numFmtId="166" fontId="8" fillId="6" borderId="2" xfId="2" applyNumberFormat="1" applyFont="1" applyBorder="1" applyProtection="1"/>
    <xf numFmtId="166" fontId="7" fillId="6" borderId="0" xfId="2" applyNumberFormat="1" applyProtection="1">
      <protection locked="0"/>
    </xf>
    <xf numFmtId="166" fontId="8" fillId="6" borderId="2" xfId="2" applyNumberFormat="1" applyFont="1" applyBorder="1" applyAlignment="1" applyProtection="1">
      <alignment horizontal="center"/>
      <protection locked="0"/>
    </xf>
    <xf numFmtId="166" fontId="7" fillId="6" borderId="0" xfId="2" applyNumberFormat="1"/>
    <xf numFmtId="166" fontId="16" fillId="6" borderId="2" xfId="2" applyNumberFormat="1" applyFont="1" applyBorder="1" applyProtection="1"/>
    <xf numFmtId="0" fontId="0" fillId="0" borderId="0" xfId="0" applyNumberFormat="1" applyAlignment="1">
      <alignment horizontal="center"/>
    </xf>
    <xf numFmtId="164" fontId="8" fillId="10" borderId="0" xfId="2" applyNumberFormat="1" applyFont="1" applyFill="1" applyAlignment="1">
      <alignment horizontal="center"/>
    </xf>
    <xf numFmtId="166" fontId="7" fillId="6" borderId="2" xfId="2" applyNumberFormat="1" applyBorder="1" applyAlignment="1">
      <alignment horizontal="center"/>
    </xf>
    <xf numFmtId="164" fontId="7" fillId="6" borderId="2" xfId="2" applyNumberFormat="1" applyBorder="1" applyAlignment="1"/>
    <xf numFmtId="164" fontId="8" fillId="10" borderId="0" xfId="2" applyNumberFormat="1" applyFont="1" applyFill="1" applyAlignment="1" applyProtection="1">
      <alignment horizontal="center"/>
      <protection locked="0"/>
    </xf>
    <xf numFmtId="166" fontId="8" fillId="6" borderId="1" xfId="2" applyNumberFormat="1" applyFont="1" applyBorder="1" applyAlignment="1">
      <alignment horizontal="center"/>
    </xf>
    <xf numFmtId="166" fontId="8" fillId="6" borderId="2" xfId="2" applyNumberFormat="1" applyFont="1" applyBorder="1" applyAlignment="1">
      <alignment horizontal="right"/>
    </xf>
    <xf numFmtId="166" fontId="8" fillId="6" borderId="1" xfId="2" applyNumberFormat="1" applyFont="1" applyBorder="1"/>
    <xf numFmtId="0" fontId="18" fillId="9" borderId="5" xfId="4" applyFont="1" applyAlignment="1">
      <alignment horizontal="left"/>
    </xf>
    <xf numFmtId="0" fontId="18" fillId="9" borderId="5" xfId="4" applyNumberFormat="1" applyFont="1" applyAlignment="1">
      <alignment horizontal="left"/>
    </xf>
    <xf numFmtId="0" fontId="8" fillId="6" borderId="1" xfId="2" applyFont="1" applyBorder="1" applyAlignment="1">
      <alignment horizontal="left"/>
    </xf>
    <xf numFmtId="165" fontId="8" fillId="6" borderId="1" xfId="2" applyNumberFormat="1" applyFont="1" applyBorder="1" applyAlignment="1"/>
    <xf numFmtId="165" fontId="8" fillId="6" borderId="2" xfId="2" applyNumberFormat="1" applyFont="1" applyBorder="1" applyAlignment="1"/>
    <xf numFmtId="165" fontId="7" fillId="6" borderId="2" xfId="2" applyNumberFormat="1" applyBorder="1" applyAlignment="1"/>
    <xf numFmtId="165" fontId="0" fillId="0" borderId="0" xfId="0" applyNumberFormat="1" applyAlignment="1"/>
    <xf numFmtId="164" fontId="8" fillId="6" borderId="1" xfId="2" applyNumberFormat="1" applyFont="1" applyBorder="1" applyAlignment="1"/>
    <xf numFmtId="0" fontId="18" fillId="9" borderId="0" xfId="4" applyFont="1" applyBorder="1" applyAlignment="1">
      <alignment horizontal="left"/>
    </xf>
    <xf numFmtId="0" fontId="8" fillId="6" borderId="5" xfId="2" applyFont="1" applyBorder="1" applyAlignment="1">
      <alignment horizontal="left"/>
    </xf>
  </cellXfs>
  <cellStyles count="5">
    <cellStyle name="20% - Accent3" xfId="2" builtinId="38"/>
    <cellStyle name="20% - Accent4" xfId="3" builtinId="42"/>
    <cellStyle name="Normal" xfId="0" builtinId="0"/>
    <cellStyle name="Normal 2" xfId="1" xr:uid="{00000000-0005-0000-0000-000004000000}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C14"/>
  <sheetViews>
    <sheetView workbookViewId="0">
      <selection activeCell="G22" sqref="G22"/>
    </sheetView>
  </sheetViews>
  <sheetFormatPr defaultRowHeight="13.8" x14ac:dyDescent="0.25"/>
  <sheetData>
    <row r="1" spans="1:3" ht="14.4" x14ac:dyDescent="0.25">
      <c r="A1" s="118" t="s">
        <v>184</v>
      </c>
    </row>
    <row r="2" spans="1:3" ht="14.4" x14ac:dyDescent="0.25">
      <c r="A2" s="119"/>
    </row>
    <row r="3" spans="1:3" ht="14.4" x14ac:dyDescent="0.25">
      <c r="A3" s="118" t="s">
        <v>185</v>
      </c>
    </row>
    <row r="4" spans="1:3" ht="14.4" x14ac:dyDescent="0.25">
      <c r="A4" s="119"/>
    </row>
    <row r="5" spans="1:3" ht="16.2" x14ac:dyDescent="0.25">
      <c r="A5" s="118" t="s">
        <v>186</v>
      </c>
    </row>
    <row r="6" spans="1:3" ht="14.4" x14ac:dyDescent="0.25">
      <c r="A6" s="119" t="s">
        <v>191</v>
      </c>
    </row>
    <row r="7" spans="1:3" ht="14.4" x14ac:dyDescent="0.25">
      <c r="A7" s="119"/>
    </row>
    <row r="8" spans="1:3" ht="14.4" x14ac:dyDescent="0.25">
      <c r="A8" s="118" t="s">
        <v>187</v>
      </c>
    </row>
    <row r="9" spans="1:3" ht="14.4" x14ac:dyDescent="0.25">
      <c r="B9" s="119" t="s">
        <v>188</v>
      </c>
    </row>
    <row r="10" spans="1:3" ht="14.4" x14ac:dyDescent="0.25">
      <c r="B10" s="119" t="s">
        <v>189</v>
      </c>
    </row>
    <row r="11" spans="1:3" ht="14.4" x14ac:dyDescent="0.25">
      <c r="A11" s="119"/>
    </row>
    <row r="12" spans="1:3" ht="14.4" x14ac:dyDescent="0.25">
      <c r="A12" s="118" t="s">
        <v>190</v>
      </c>
    </row>
    <row r="13" spans="1:3" ht="14.4" x14ac:dyDescent="0.25">
      <c r="A13" s="119"/>
    </row>
    <row r="14" spans="1:3" ht="14.4" x14ac:dyDescent="0.25">
      <c r="A14" s="187" t="s">
        <v>192</v>
      </c>
      <c r="B14" s="188"/>
      <c r="C14" s="18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22"/>
  <sheetViews>
    <sheetView zoomScaleNormal="100" zoomScalePageLayoutView="80" workbookViewId="0">
      <selection sqref="A1:R22"/>
    </sheetView>
  </sheetViews>
  <sheetFormatPr defaultRowHeight="13.8" x14ac:dyDescent="0.25"/>
  <cols>
    <col min="1" max="1" width="5.09765625" customWidth="1"/>
    <col min="2" max="2" width="17.8984375" customWidth="1"/>
    <col min="4" max="5" width="9" style="117"/>
    <col min="6" max="6" width="10.09765625" style="134" customWidth="1"/>
    <col min="7" max="7" width="11.69921875" style="131" customWidth="1"/>
    <col min="8" max="8" width="11.5" style="117" customWidth="1"/>
    <col min="9" max="9" width="11" style="196" customWidth="1"/>
    <col min="10" max="10" width="10.5" customWidth="1"/>
    <col min="11" max="11" width="10.5" style="14" customWidth="1"/>
    <col min="12" max="12" width="10.5" customWidth="1"/>
    <col min="14" max="14" width="9" style="220"/>
    <col min="15" max="15" width="9" style="218"/>
    <col min="16" max="17" width="9" style="134"/>
    <col min="18" max="18" width="9" style="213"/>
  </cols>
  <sheetData>
    <row r="1" spans="1:18" s="10" customFormat="1" ht="14.4" x14ac:dyDescent="0.3">
      <c r="A1" s="44"/>
      <c r="B1" s="18" t="s">
        <v>0</v>
      </c>
      <c r="C1" s="18" t="s">
        <v>1</v>
      </c>
      <c r="D1" s="142" t="s">
        <v>10</v>
      </c>
      <c r="E1" s="142" t="s">
        <v>11</v>
      </c>
      <c r="F1" s="147" t="s">
        <v>17</v>
      </c>
      <c r="G1" s="142" t="s">
        <v>178</v>
      </c>
      <c r="H1" s="143" t="s">
        <v>12</v>
      </c>
      <c r="I1" s="29" t="s">
        <v>13</v>
      </c>
      <c r="J1" s="18" t="s">
        <v>14</v>
      </c>
      <c r="K1" s="18" t="s">
        <v>18</v>
      </c>
      <c r="L1" s="18" t="s">
        <v>179</v>
      </c>
      <c r="M1" s="28" t="s">
        <v>19</v>
      </c>
      <c r="N1" s="229" t="s">
        <v>15</v>
      </c>
      <c r="O1" s="229" t="s">
        <v>16</v>
      </c>
      <c r="P1" s="147" t="s">
        <v>20</v>
      </c>
      <c r="Q1" s="147" t="s">
        <v>180</v>
      </c>
      <c r="R1" s="230" t="s">
        <v>9</v>
      </c>
    </row>
    <row r="2" spans="1:18" s="11" customFormat="1" ht="14.4" x14ac:dyDescent="0.3">
      <c r="A2" s="197">
        <v>1</v>
      </c>
      <c r="B2" s="31" t="str">
        <f>'NUR 1'!B3</f>
        <v>James Butler</v>
      </c>
      <c r="C2" s="31" t="str">
        <f>'NUR 1'!C3</f>
        <v>Glen</v>
      </c>
      <c r="D2" s="169">
        <f>VLOOKUP(C2,'NUR 1'!$C$2:$D$19,2,FALSE)</f>
        <v>3086</v>
      </c>
      <c r="E2" s="169">
        <v>3086</v>
      </c>
      <c r="F2" s="132">
        <v>0</v>
      </c>
      <c r="G2" s="132">
        <v>0</v>
      </c>
      <c r="H2" s="129">
        <f t="shared" ref="H2:H22" si="0">SUM(D2:G2)</f>
        <v>6172</v>
      </c>
      <c r="I2" s="27">
        <f>VLOOKUP(C2,'NUR 1'!$C$2:$K$22,9,FALSE)</f>
        <v>75</v>
      </c>
      <c r="J2" s="31">
        <v>75</v>
      </c>
      <c r="K2" s="31">
        <v>0</v>
      </c>
      <c r="L2" s="31">
        <v>0</v>
      </c>
      <c r="M2" s="23">
        <f t="shared" ref="M2:M22" si="1">SUM(I2:L2)</f>
        <v>150</v>
      </c>
      <c r="N2" s="225">
        <f>VLOOKUP(C2,'NUR 1'!$C$2:$L$19,10,FALSE)</f>
        <v>1.7829861111111111E-3</v>
      </c>
      <c r="O2" s="225">
        <v>1.5280092592592593E-3</v>
      </c>
      <c r="P2" s="132">
        <v>0</v>
      </c>
      <c r="Q2" s="132"/>
      <c r="R2" s="50">
        <f t="shared" ref="R2:R22" si="2">SUM(N2:Q2)</f>
        <v>3.3109953703703704E-3</v>
      </c>
    </row>
    <row r="3" spans="1:18" s="3" customFormat="1" ht="14.4" x14ac:dyDescent="0.3">
      <c r="A3" s="197">
        <v>2</v>
      </c>
      <c r="B3" s="31" t="str">
        <f>'NUR 1'!B4</f>
        <v>Mike Thompson</v>
      </c>
      <c r="C3" s="31" t="str">
        <f>'NUR 1'!C4</f>
        <v>Nap</v>
      </c>
      <c r="D3" s="169">
        <f>VLOOKUP(C3,'NUR 1'!$C$2:$D$19,2,FALSE)</f>
        <v>4310</v>
      </c>
      <c r="E3" s="169">
        <f>VLOOKUP(C3,'NUR 2'!$C$3:$D$25,2,FALSE)</f>
        <v>3534</v>
      </c>
      <c r="F3" s="132">
        <v>0</v>
      </c>
      <c r="G3" s="132">
        <v>0</v>
      </c>
      <c r="H3" s="129">
        <f t="shared" si="0"/>
        <v>7844</v>
      </c>
      <c r="I3" s="27">
        <f>VLOOKUP(C3,'NUR 1'!$C$2:$K$22,9,FALSE)</f>
        <v>75</v>
      </c>
      <c r="J3" s="31">
        <f>VLOOKUP(C3,'NUR 2'!$C$3:$K$24,9,FALSE)</f>
        <v>75</v>
      </c>
      <c r="K3" s="31">
        <v>0</v>
      </c>
      <c r="L3" s="31">
        <v>0</v>
      </c>
      <c r="M3" s="23">
        <f t="shared" si="1"/>
        <v>150</v>
      </c>
      <c r="N3" s="225">
        <f>VLOOKUP(C3,'NUR 1'!$C$2:$L$19,10,FALSE)</f>
        <v>1.8712962962962962E-3</v>
      </c>
      <c r="O3" s="225">
        <f>VLOOKUP(C3,'NUR 2'!$C$3:$L$25,10,FALSE)</f>
        <v>1.7509259259259257E-3</v>
      </c>
      <c r="P3" s="132">
        <v>0</v>
      </c>
      <c r="Q3" s="170"/>
      <c r="R3" s="50">
        <f t="shared" si="2"/>
        <v>3.622222222222222E-3</v>
      </c>
    </row>
    <row r="4" spans="1:18" s="9" customFormat="1" ht="14.4" x14ac:dyDescent="0.3">
      <c r="A4" s="197">
        <v>3</v>
      </c>
      <c r="B4" s="31" t="str">
        <f>'NUR 1'!B6</f>
        <v>James Butler</v>
      </c>
      <c r="C4" s="31" t="str">
        <f>'NUR 1'!C6</f>
        <v>Kate</v>
      </c>
      <c r="D4" s="169">
        <f>VLOOKUP(C4,'NUR 1'!$C$2:$D$19,2,FALSE)</f>
        <v>3541</v>
      </c>
      <c r="E4" s="169">
        <f>VLOOKUP(C4,'NUR 2'!$C$3:$D$25,2,FALSE)</f>
        <v>4113</v>
      </c>
      <c r="F4" s="132">
        <v>0</v>
      </c>
      <c r="G4" s="132">
        <v>0</v>
      </c>
      <c r="H4" s="129">
        <f t="shared" si="0"/>
        <v>7654</v>
      </c>
      <c r="I4" s="27">
        <f>VLOOKUP(C4,'NUR 1'!$C$2:$K$22,9,FALSE)</f>
        <v>75</v>
      </c>
      <c r="J4" s="31">
        <f>VLOOKUP(C4,'NUR 2'!$C$3:$K$24,9,FALSE)</f>
        <v>75</v>
      </c>
      <c r="K4" s="31">
        <v>0</v>
      </c>
      <c r="L4" s="31">
        <v>0</v>
      </c>
      <c r="M4" s="23">
        <f t="shared" si="1"/>
        <v>150</v>
      </c>
      <c r="N4" s="225">
        <f>VLOOKUP(C4,'NUR 1'!$C$2:$L$19,10,FALSE)</f>
        <v>2.1086805555555559E-3</v>
      </c>
      <c r="O4" s="225">
        <f>VLOOKUP(C4,'NUR 2'!$C$3:$L$25,10,FALSE)</f>
        <v>1.9627314814814815E-3</v>
      </c>
      <c r="P4" s="132">
        <v>0</v>
      </c>
      <c r="Q4" s="132"/>
      <c r="R4" s="50">
        <f t="shared" si="2"/>
        <v>4.0714120370370374E-3</v>
      </c>
    </row>
    <row r="5" spans="1:18" s="3" customFormat="1" ht="14.4" x14ac:dyDescent="0.3">
      <c r="A5" s="197">
        <v>4</v>
      </c>
      <c r="B5" s="31" t="str">
        <f>'NUR 1'!B8</f>
        <v>Kyle Dillard</v>
      </c>
      <c r="C5" s="31" t="str">
        <f>'NUR 1'!C8</f>
        <v>Jaeger</v>
      </c>
      <c r="D5" s="169">
        <f>VLOOKUP(C5,'NUR 1'!$C$2:$D$19,2,FALSE)</f>
        <v>4670</v>
      </c>
      <c r="E5" s="169">
        <f>VLOOKUP(C5,'NUR 2'!$C$3:$D$25,2,FALSE)</f>
        <v>2234</v>
      </c>
      <c r="F5" s="132">
        <v>0</v>
      </c>
      <c r="G5" s="132">
        <v>0</v>
      </c>
      <c r="H5" s="129">
        <f t="shared" si="0"/>
        <v>6904</v>
      </c>
      <c r="I5" s="27">
        <f>VLOOKUP(C5,'NUR 1'!$C$2:$K$22,9,FALSE)</f>
        <v>75</v>
      </c>
      <c r="J5" s="31">
        <f>VLOOKUP(C5,'NUR 2'!$C$3:$K$24,9,FALSE)</f>
        <v>75</v>
      </c>
      <c r="K5" s="31">
        <v>0</v>
      </c>
      <c r="L5" s="31">
        <v>0</v>
      </c>
      <c r="M5" s="23">
        <f t="shared" si="1"/>
        <v>150</v>
      </c>
      <c r="N5" s="225">
        <f>VLOOKUP(C5,'NUR 1'!$C$2:$L$19,10,FALSE)</f>
        <v>2.2510416666666664E-3</v>
      </c>
      <c r="O5" s="225">
        <f>VLOOKUP(C5,'NUR 2'!$C$3:$L$25,10,FALSE)</f>
        <v>2.1121527777777779E-3</v>
      </c>
      <c r="P5" s="132">
        <v>0</v>
      </c>
      <c r="Q5" s="132"/>
      <c r="R5" s="50">
        <f t="shared" si="2"/>
        <v>4.3631944444444438E-3</v>
      </c>
    </row>
    <row r="6" spans="1:18" s="9" customFormat="1" ht="14.4" x14ac:dyDescent="0.3">
      <c r="A6" s="197">
        <v>5</v>
      </c>
      <c r="B6" s="31" t="str">
        <f>'NUR 1'!B2</f>
        <v>Corey Bentke</v>
      </c>
      <c r="C6" s="31" t="str">
        <f>'NUR 1'!C2</f>
        <v>CE Dice</v>
      </c>
      <c r="D6" s="169">
        <f>VLOOKUP(C6,'NUR 1'!$C$2:$D$19,2,FALSE)</f>
        <v>2537</v>
      </c>
      <c r="E6" s="169">
        <f>VLOOKUP(C6,'NUR 2'!$C$3:$D$25,2,FALSE)</f>
        <v>2421</v>
      </c>
      <c r="F6" s="132">
        <v>0</v>
      </c>
      <c r="G6" s="132">
        <v>0</v>
      </c>
      <c r="H6" s="129">
        <f t="shared" si="0"/>
        <v>4958</v>
      </c>
      <c r="I6" s="27">
        <f>VLOOKUP(C6,'NUR 1'!$C$2:$K$22,9,FALSE)</f>
        <v>75</v>
      </c>
      <c r="J6" s="31">
        <f>VLOOKUP(C6,'NUR 2'!$C$3:$K$24,9,FALSE)</f>
        <v>75</v>
      </c>
      <c r="K6" s="31">
        <v>0</v>
      </c>
      <c r="L6" s="31">
        <v>0</v>
      </c>
      <c r="M6" s="23">
        <f t="shared" si="1"/>
        <v>150</v>
      </c>
      <c r="N6" s="225">
        <f>VLOOKUP(C6,'NUR 1'!$C$2:$L$19,10,FALSE)</f>
        <v>1.6221064814814815E-3</v>
      </c>
      <c r="O6" s="225">
        <f>VLOOKUP(C6,'NUR 2'!$C$3:$L$25,10,FALSE)</f>
        <v>2.7947916666666663E-3</v>
      </c>
      <c r="P6" s="132">
        <v>0</v>
      </c>
      <c r="Q6" s="132"/>
      <c r="R6" s="50">
        <f t="shared" si="2"/>
        <v>4.4168981481481481E-3</v>
      </c>
    </row>
    <row r="7" spans="1:18" s="3" customFormat="1" ht="14.4" x14ac:dyDescent="0.3">
      <c r="A7" s="197">
        <v>6</v>
      </c>
      <c r="B7" s="31" t="str">
        <f>'NUR 1'!B5</f>
        <v>Frankie Acosta</v>
      </c>
      <c r="C7" s="31" t="str">
        <f>'NUR 1'!C5</f>
        <v>Nancy</v>
      </c>
      <c r="D7" s="169">
        <f>VLOOKUP(C7,'NUR 1'!$C$2:$D$19,2,FALSE)</f>
        <v>1018</v>
      </c>
      <c r="E7" s="169">
        <f>VLOOKUP(C7,'NUR 2'!$C$3:$D$25,2,FALSE)</f>
        <v>4097</v>
      </c>
      <c r="F7" s="132">
        <v>0</v>
      </c>
      <c r="G7" s="132">
        <v>0</v>
      </c>
      <c r="H7" s="129">
        <f t="shared" si="0"/>
        <v>5115</v>
      </c>
      <c r="I7" s="27">
        <f>VLOOKUP(C7,'NUR 1'!$C$2:$K$22,9,FALSE)</f>
        <v>75</v>
      </c>
      <c r="J7" s="31">
        <f>VLOOKUP(C7,'NUR 2'!$C$3:$K$24,9,FALSE)</f>
        <v>75</v>
      </c>
      <c r="K7" s="31">
        <v>0</v>
      </c>
      <c r="L7" s="31">
        <v>0</v>
      </c>
      <c r="M7" s="23">
        <f t="shared" si="1"/>
        <v>150</v>
      </c>
      <c r="N7" s="225">
        <f>VLOOKUP(C7,'NUR 1'!$C$2:$L$19,10,FALSE)</f>
        <v>1.9568287037037037E-3</v>
      </c>
      <c r="O7" s="225">
        <f>VLOOKUP(C7,'NUR 2'!$C$3:$L$25,10,FALSE)</f>
        <v>2.6221064814814818E-3</v>
      </c>
      <c r="P7" s="132">
        <v>0</v>
      </c>
      <c r="Q7" s="132"/>
      <c r="R7" s="50">
        <f t="shared" si="2"/>
        <v>4.5789351851851859E-3</v>
      </c>
    </row>
    <row r="8" spans="1:18" s="3" customFormat="1" ht="14.4" x14ac:dyDescent="0.3">
      <c r="A8" s="197">
        <v>7</v>
      </c>
      <c r="B8" s="31" t="str">
        <f>'NUR 1'!B11</f>
        <v>Shauna Mossier</v>
      </c>
      <c r="C8" s="31" t="str">
        <f>'NUR 1'!C11</f>
        <v>Gadget</v>
      </c>
      <c r="D8" s="169">
        <f>VLOOKUP(C8,'NUR 1'!$C$2:$D$19,2,FALSE)</f>
        <v>10400</v>
      </c>
      <c r="E8" s="169">
        <f>VLOOKUP(C8,'NUR 2'!$C$3:$D$25,2,FALSE)</f>
        <v>3241</v>
      </c>
      <c r="F8" s="132">
        <v>0</v>
      </c>
      <c r="G8" s="132">
        <v>0</v>
      </c>
      <c r="H8" s="129">
        <f t="shared" si="0"/>
        <v>13641</v>
      </c>
      <c r="I8" s="27">
        <f>VLOOKUP(C8,'NUR 1'!$C$2:$K$22,9,FALSE)</f>
        <v>75</v>
      </c>
      <c r="J8" s="31">
        <f>VLOOKUP(C8,'NUR 2'!$C$3:$K$24,9,FALSE)</f>
        <v>75</v>
      </c>
      <c r="K8" s="31">
        <v>0</v>
      </c>
      <c r="L8" s="31">
        <v>0</v>
      </c>
      <c r="M8" s="23">
        <f t="shared" si="1"/>
        <v>150</v>
      </c>
      <c r="N8" s="225">
        <f>VLOOKUP(C8,'NUR 1'!$C$2:$L$19,10,FALSE)</f>
        <v>2.9026620370370374E-3</v>
      </c>
      <c r="O8" s="225">
        <f>VLOOKUP(C8,'NUR 2'!$C$3:$L$25,10,FALSE)</f>
        <v>2.0745370370370371E-3</v>
      </c>
      <c r="P8" s="132">
        <v>0</v>
      </c>
      <c r="Q8" s="132"/>
      <c r="R8" s="50">
        <f t="shared" si="2"/>
        <v>4.9771990740740749E-3</v>
      </c>
    </row>
    <row r="9" spans="1:18" s="9" customFormat="1" ht="14.4" x14ac:dyDescent="0.3">
      <c r="A9" s="197">
        <v>8</v>
      </c>
      <c r="B9" s="31" t="str">
        <f>'NUR 1'!B10</f>
        <v>Dan Cant</v>
      </c>
      <c r="C9" s="31" t="str">
        <f>'NUR 1'!C10</f>
        <v>Sid</v>
      </c>
      <c r="D9" s="169">
        <f>VLOOKUP(C9,'NUR 1'!$C$2:$D$19,2,FALSE)</f>
        <v>5188</v>
      </c>
      <c r="E9" s="169">
        <f>VLOOKUP(C9,'NUR 2'!$C$3:$D$25,2,FALSE)</f>
        <v>11000</v>
      </c>
      <c r="F9" s="132">
        <v>0</v>
      </c>
      <c r="G9" s="132">
        <v>0</v>
      </c>
      <c r="H9" s="129">
        <f t="shared" si="0"/>
        <v>16188</v>
      </c>
      <c r="I9" s="27">
        <f>VLOOKUP(C9,'NUR 1'!$C$2:$K$22,9,FALSE)</f>
        <v>75</v>
      </c>
      <c r="J9" s="31">
        <f>VLOOKUP(C9,'NUR 2'!$C$3:$K$24,9,FALSE)</f>
        <v>75</v>
      </c>
      <c r="K9" s="31">
        <v>0</v>
      </c>
      <c r="L9" s="31">
        <v>0</v>
      </c>
      <c r="M9" s="23">
        <f t="shared" si="1"/>
        <v>150</v>
      </c>
      <c r="N9" s="225">
        <f>VLOOKUP(C9,'NUR 1'!$C$2:$L$19,10,FALSE)</f>
        <v>2.8479166666666666E-3</v>
      </c>
      <c r="O9" s="225">
        <f>VLOOKUP(C9,'NUR 2'!$C$3:$L$25,10,FALSE)</f>
        <v>2.991898148148148E-3</v>
      </c>
      <c r="P9" s="132">
        <v>0</v>
      </c>
      <c r="Q9" s="170"/>
      <c r="R9" s="50">
        <f t="shared" si="2"/>
        <v>5.839814814814815E-3</v>
      </c>
    </row>
    <row r="10" spans="1:18" s="9" customFormat="1" ht="14.4" x14ac:dyDescent="0.3">
      <c r="A10" s="197">
        <v>9</v>
      </c>
      <c r="B10" s="31" t="str">
        <f>'NUR 1'!B12</f>
        <v>Roan West</v>
      </c>
      <c r="C10" s="31" t="str">
        <f>'NUR 1'!C12</f>
        <v>Bri</v>
      </c>
      <c r="D10" s="169">
        <f>VLOOKUP(C10,'NUR 1'!$C$2:$D$19,2,FALSE)</f>
        <v>2682</v>
      </c>
      <c r="E10" s="169">
        <f>VLOOKUP(C10,'NUR 2'!$C$3:$D$25,2,FALSE)</f>
        <v>3151</v>
      </c>
      <c r="F10" s="132">
        <v>0</v>
      </c>
      <c r="G10" s="132">
        <v>0</v>
      </c>
      <c r="H10" s="129">
        <f t="shared" si="0"/>
        <v>5833</v>
      </c>
      <c r="I10" s="27">
        <f>VLOOKUP(C10,'NUR 1'!$C$2:$K$22,9,FALSE)</f>
        <v>75</v>
      </c>
      <c r="J10" s="31">
        <f>VLOOKUP(C10,'NUR 2'!$C$3:$K$24,9,FALSE)</f>
        <v>75</v>
      </c>
      <c r="K10" s="31">
        <v>0</v>
      </c>
      <c r="L10" s="31">
        <v>0</v>
      </c>
      <c r="M10" s="23">
        <f t="shared" si="1"/>
        <v>150</v>
      </c>
      <c r="N10" s="225">
        <f>VLOOKUP(C10,'NUR 1'!$C$2:$L$19,10,FALSE)</f>
        <v>3.6987268518518519E-3</v>
      </c>
      <c r="O10" s="225">
        <f>VLOOKUP(C10,'NUR 2'!$C$3:$L$25,10,FALSE)</f>
        <v>3.7234953703703701E-3</v>
      </c>
      <c r="P10" s="132">
        <v>0</v>
      </c>
      <c r="Q10" s="170"/>
      <c r="R10" s="50">
        <f t="shared" si="2"/>
        <v>7.4222222222222224E-3</v>
      </c>
    </row>
    <row r="11" spans="1:18" s="3" customFormat="1" ht="14.4" x14ac:dyDescent="0.3">
      <c r="A11" s="197">
        <v>10</v>
      </c>
      <c r="B11" s="31" t="str">
        <f>'NUR 1'!B15</f>
        <v>Langdon Reagan</v>
      </c>
      <c r="C11" s="31" t="str">
        <f>'NUR 1'!C15</f>
        <v>Bronc</v>
      </c>
      <c r="D11" s="169">
        <f>VLOOKUP(C11,'NUR 1'!$C$2:$D$19,2,FALSE)</f>
        <v>12600</v>
      </c>
      <c r="E11" s="169">
        <f>VLOOKUP(C11,'NUR 2'!$C$3:$D$25,2,FALSE)</f>
        <v>2993</v>
      </c>
      <c r="F11" s="132">
        <v>0</v>
      </c>
      <c r="G11" s="132">
        <v>0</v>
      </c>
      <c r="H11" s="129">
        <f t="shared" si="0"/>
        <v>15593</v>
      </c>
      <c r="I11" s="27">
        <f>VLOOKUP(C11,'NUR 1'!$C$2:$K$22,9,FALSE)</f>
        <v>45</v>
      </c>
      <c r="J11" s="31">
        <f>VLOOKUP(C11,'NUR 2'!$C$3:$K$24,9,FALSE)</f>
        <v>75</v>
      </c>
      <c r="K11" s="31">
        <v>0</v>
      </c>
      <c r="L11" s="31">
        <v>0</v>
      </c>
      <c r="M11" s="23">
        <f t="shared" si="1"/>
        <v>120</v>
      </c>
      <c r="N11" s="225">
        <f>VLOOKUP(C11,'NUR 1'!$C$2:$L$19,10,FALSE)</f>
        <v>4.1666666666666666E-3</v>
      </c>
      <c r="O11" s="225">
        <f>VLOOKUP(C11,'NUR 2'!$C$3:$L$25,10,FALSE)</f>
        <v>2.3849537037037038E-3</v>
      </c>
      <c r="P11" s="132">
        <v>0</v>
      </c>
      <c r="Q11" s="132"/>
      <c r="R11" s="50">
        <f t="shared" si="2"/>
        <v>6.5516203703703708E-3</v>
      </c>
    </row>
    <row r="12" spans="1:18" s="9" customFormat="1" ht="14.4" x14ac:dyDescent="0.3">
      <c r="A12" s="197">
        <v>11</v>
      </c>
      <c r="B12" s="31" t="str">
        <f>'NUR 1'!B13</f>
        <v>Alex Hodge</v>
      </c>
      <c r="C12" s="31" t="str">
        <f>'NUR 1'!C13</f>
        <v>Doc</v>
      </c>
      <c r="D12" s="169">
        <f>VLOOKUP(C12,'NUR 1'!$C$2:$D$19,2,FALSE)</f>
        <v>11800</v>
      </c>
      <c r="E12" s="169">
        <f>VLOOKUP(C12,'NUR 2'!$C$3:$D$25,2,FALSE)</f>
        <v>11300</v>
      </c>
      <c r="F12" s="132">
        <v>0</v>
      </c>
      <c r="G12" s="132">
        <v>0</v>
      </c>
      <c r="H12" s="129">
        <f t="shared" si="0"/>
        <v>23100</v>
      </c>
      <c r="I12" s="27">
        <f>VLOOKUP(C12,'NUR 1'!$C$2:$K$22,9,FALSE)</f>
        <v>65</v>
      </c>
      <c r="J12" s="31">
        <f>VLOOKUP(C12,'NUR 2'!$C$3:$K$24,9,FALSE)</f>
        <v>30</v>
      </c>
      <c r="K12" s="31">
        <v>0</v>
      </c>
      <c r="L12" s="31">
        <v>0</v>
      </c>
      <c r="M12" s="23">
        <f t="shared" si="1"/>
        <v>95</v>
      </c>
      <c r="N12" s="225">
        <f>VLOOKUP(C12,'NUR 1'!$C$2:$L$19,10,FALSE)</f>
        <v>4.1666666666666666E-3</v>
      </c>
      <c r="O12" s="225">
        <f>VLOOKUP(C12,'NUR 2'!$C$3:$L$25,10,FALSE)</f>
        <v>4.1666666666666666E-3</v>
      </c>
      <c r="P12" s="132">
        <v>0</v>
      </c>
      <c r="Q12" s="132"/>
      <c r="R12" s="50">
        <f t="shared" si="2"/>
        <v>8.3333333333333332E-3</v>
      </c>
    </row>
    <row r="13" spans="1:18" s="3" customFormat="1" ht="14.4" x14ac:dyDescent="0.3">
      <c r="A13" s="197">
        <v>12</v>
      </c>
      <c r="B13" s="31" t="str">
        <f>'NUR 1'!B18</f>
        <v>Jay Emerson</v>
      </c>
      <c r="C13" s="31" t="str">
        <f>'NUR 1'!C18</f>
        <v>Sky</v>
      </c>
      <c r="D13" s="169">
        <f>VLOOKUP(C13,'NUR 1'!$C$2:$D$19,2,FALSE)</f>
        <v>4274</v>
      </c>
      <c r="E13" s="169">
        <f>VLOOKUP(C13,'NUR 2'!$C$3:$D$25,2,FALSE)</f>
        <v>15500</v>
      </c>
      <c r="F13" s="132">
        <v>0</v>
      </c>
      <c r="G13" s="132">
        <v>0</v>
      </c>
      <c r="H13" s="129">
        <f t="shared" si="0"/>
        <v>19774</v>
      </c>
      <c r="I13" s="27">
        <f>VLOOKUP(C13,'NUR 1'!$C$2:$K$22,9,FALSE)</f>
        <v>45</v>
      </c>
      <c r="J13" s="31">
        <f>VLOOKUP(C13,'NUR 2'!$C$3:$K$24,9,FALSE)</f>
        <v>45</v>
      </c>
      <c r="K13" s="31">
        <v>0</v>
      </c>
      <c r="L13" s="31">
        <v>0</v>
      </c>
      <c r="M13" s="23">
        <f t="shared" si="1"/>
        <v>90</v>
      </c>
      <c r="N13" s="225">
        <f>VLOOKUP(C13,'NUR 1'!$C$2:$L$19,10,FALSE)</f>
        <v>4.1666666666666666E-3</v>
      </c>
      <c r="O13" s="225">
        <f>VLOOKUP(C13,'NUR 2'!$C$3:$L$25,10,FALSE)</f>
        <v>4.1666666666666666E-3</v>
      </c>
      <c r="P13" s="132">
        <v>0</v>
      </c>
      <c r="Q13" s="132"/>
      <c r="R13" s="50">
        <f t="shared" si="2"/>
        <v>8.3333333333333332E-3</v>
      </c>
    </row>
    <row r="14" spans="1:18" s="9" customFormat="1" ht="14.4" x14ac:dyDescent="0.3">
      <c r="A14" s="197">
        <v>13</v>
      </c>
      <c r="B14" s="31" t="str">
        <f>'NUR 1'!B7</f>
        <v>Lincoln Rogers</v>
      </c>
      <c r="C14" s="31" t="str">
        <f>'NUR 1'!C7</f>
        <v>Ada</v>
      </c>
      <c r="D14" s="169">
        <f>VLOOKUP(C14,'NUR 1'!$C$2:$D$19,2,FALSE)</f>
        <v>3634</v>
      </c>
      <c r="E14" s="169">
        <v>0</v>
      </c>
      <c r="F14" s="132">
        <v>0</v>
      </c>
      <c r="G14" s="132">
        <v>0</v>
      </c>
      <c r="H14" s="129">
        <f t="shared" si="0"/>
        <v>3634</v>
      </c>
      <c r="I14" s="27">
        <f>VLOOKUP(C14,'NUR 1'!$C$2:$K$22,9,FALSE)</f>
        <v>75</v>
      </c>
      <c r="J14" s="31">
        <v>0</v>
      </c>
      <c r="K14" s="31">
        <v>0</v>
      </c>
      <c r="L14" s="31">
        <v>0</v>
      </c>
      <c r="M14" s="23">
        <f t="shared" si="1"/>
        <v>75</v>
      </c>
      <c r="N14" s="225">
        <f>VLOOKUP(C14,'NUR 1'!$C$2:$L$19,10,FALSE)</f>
        <v>2.1305555555555557E-3</v>
      </c>
      <c r="O14" s="225">
        <v>0</v>
      </c>
      <c r="P14" s="132">
        <v>0</v>
      </c>
      <c r="Q14" s="132"/>
      <c r="R14" s="50">
        <f t="shared" si="2"/>
        <v>2.1305555555555557E-3</v>
      </c>
    </row>
    <row r="15" spans="1:18" s="3" customFormat="1" ht="14.4" x14ac:dyDescent="0.3">
      <c r="A15" s="197">
        <v>14</v>
      </c>
      <c r="B15" s="31" t="str">
        <f>'NUR 1'!B22</f>
        <v>Kenneth Beasley</v>
      </c>
      <c r="C15" s="31" t="str">
        <f>'NUR 1'!C22</f>
        <v>Kobe</v>
      </c>
      <c r="D15" s="169">
        <v>0</v>
      </c>
      <c r="E15" s="169">
        <f>VLOOKUP(C15,'NUR 2'!$C$3:$D$25,2,FALSE)</f>
        <v>2727</v>
      </c>
      <c r="F15" s="132">
        <v>0</v>
      </c>
      <c r="G15" s="132">
        <v>0</v>
      </c>
      <c r="H15" s="129">
        <f t="shared" si="0"/>
        <v>2727</v>
      </c>
      <c r="I15" s="27">
        <f>VLOOKUP(C15,'NUR 1'!$C$2:$K$22,9,FALSE)</f>
        <v>0</v>
      </c>
      <c r="J15" s="31">
        <f>VLOOKUP(C15,'NUR 2'!$C$3:$K$24,9,FALSE)</f>
        <v>75</v>
      </c>
      <c r="K15" s="31">
        <f>VLOOKUP(C15,'NUR 3'!$C$2:$K$25,9,FALSE)</f>
        <v>0</v>
      </c>
      <c r="L15" s="31">
        <v>0</v>
      </c>
      <c r="M15" s="23">
        <f t="shared" si="1"/>
        <v>75</v>
      </c>
      <c r="N15" s="225">
        <v>0</v>
      </c>
      <c r="O15" s="225">
        <f>VLOOKUP(C15,'NUR 2'!$C$3:$L$25,10,FALSE)</f>
        <v>2.3243055555555556E-3</v>
      </c>
      <c r="P15" s="132">
        <v>0</v>
      </c>
      <c r="Q15" s="170"/>
      <c r="R15" s="50">
        <f t="shared" si="2"/>
        <v>2.3243055555555556E-3</v>
      </c>
    </row>
    <row r="16" spans="1:18" s="9" customFormat="1" ht="14.4" x14ac:dyDescent="0.3">
      <c r="A16" s="197">
        <v>15</v>
      </c>
      <c r="B16" s="31" t="str">
        <f>'NUR 1'!B9</f>
        <v>Lincoln Rogers</v>
      </c>
      <c r="C16" s="31" t="str">
        <f>'NUR 1'!C9</f>
        <v>Rip</v>
      </c>
      <c r="D16" s="169">
        <f>VLOOKUP(C16,'NUR 1'!$C$2:$D$19,2,FALSE)</f>
        <v>4531</v>
      </c>
      <c r="E16" s="169">
        <v>0</v>
      </c>
      <c r="F16" s="132">
        <v>0</v>
      </c>
      <c r="G16" s="132">
        <v>0</v>
      </c>
      <c r="H16" s="129">
        <f t="shared" si="0"/>
        <v>4531</v>
      </c>
      <c r="I16" s="27">
        <f>VLOOKUP(C16,'NUR 1'!$C$2:$K$22,9,FALSE)</f>
        <v>75</v>
      </c>
      <c r="J16" s="31">
        <v>0</v>
      </c>
      <c r="K16" s="31">
        <v>0</v>
      </c>
      <c r="L16" s="31">
        <v>0</v>
      </c>
      <c r="M16" s="23">
        <f t="shared" si="1"/>
        <v>75</v>
      </c>
      <c r="N16" s="225">
        <f>VLOOKUP(C16,'NUR 1'!$C$2:$L$19,10,FALSE)</f>
        <v>2.5104166666666669E-3</v>
      </c>
      <c r="O16" s="225">
        <v>0</v>
      </c>
      <c r="P16" s="132">
        <v>0</v>
      </c>
      <c r="Q16" s="132"/>
      <c r="R16" s="50">
        <f t="shared" si="2"/>
        <v>2.5104166666666669E-3</v>
      </c>
    </row>
    <row r="17" spans="1:18" s="3" customFormat="1" ht="14.4" x14ac:dyDescent="0.3">
      <c r="A17" s="197">
        <v>16</v>
      </c>
      <c r="B17" s="31" t="str">
        <f>'NUR 1'!B20</f>
        <v>Jim Seals</v>
      </c>
      <c r="C17" s="31" t="str">
        <f>'NUR 1'!C20</f>
        <v>Reba</v>
      </c>
      <c r="D17" s="169">
        <v>0</v>
      </c>
      <c r="E17" s="169">
        <f>VLOOKUP(C17,'NUR 2'!$C$3:$D$25,2,FALSE)</f>
        <v>4828</v>
      </c>
      <c r="F17" s="132">
        <v>0</v>
      </c>
      <c r="G17" s="132">
        <v>0</v>
      </c>
      <c r="H17" s="129">
        <f t="shared" si="0"/>
        <v>4828</v>
      </c>
      <c r="I17" s="27">
        <f>VLOOKUP(C17,'NUR 1'!$C$2:$K$22,9,FALSE)</f>
        <v>0</v>
      </c>
      <c r="J17" s="31">
        <f>VLOOKUP(C17,'NUR 2'!$C$3:$K$24,9,FALSE)</f>
        <v>75</v>
      </c>
      <c r="K17" s="31">
        <v>0</v>
      </c>
      <c r="L17" s="31">
        <v>0</v>
      </c>
      <c r="M17" s="23">
        <f t="shared" si="1"/>
        <v>75</v>
      </c>
      <c r="N17" s="225">
        <v>0</v>
      </c>
      <c r="O17" s="225">
        <f>VLOOKUP(C17,'NUR 2'!$C$3:$L$25,10,FALSE)</f>
        <v>2.9136574074074078E-3</v>
      </c>
      <c r="P17" s="132">
        <v>0</v>
      </c>
      <c r="Q17" s="132"/>
      <c r="R17" s="50">
        <f t="shared" si="2"/>
        <v>2.9136574074074078E-3</v>
      </c>
    </row>
    <row r="18" spans="1:18" ht="14.4" x14ac:dyDescent="0.3">
      <c r="A18" s="197">
        <v>17</v>
      </c>
      <c r="B18" s="31" t="str">
        <f>'NUR 1'!B21</f>
        <v>Erby Chandler</v>
      </c>
      <c r="C18" s="31" t="str">
        <f>'NUR 1'!C21</f>
        <v>Nan</v>
      </c>
      <c r="D18" s="169">
        <v>0</v>
      </c>
      <c r="E18" s="169">
        <f>VLOOKUP(C18,'NUR 2'!$C$3:$D$25,2,FALSE)</f>
        <v>2578</v>
      </c>
      <c r="F18" s="132">
        <v>0</v>
      </c>
      <c r="G18" s="132">
        <v>0</v>
      </c>
      <c r="H18" s="129">
        <f t="shared" si="0"/>
        <v>2578</v>
      </c>
      <c r="I18" s="27">
        <f>VLOOKUP(C18,'NUR 1'!$C$2:$K$22,9,FALSE)</f>
        <v>0</v>
      </c>
      <c r="J18" s="31">
        <f>VLOOKUP(C18,'NUR 2'!$C$3:$K$24,9,FALSE)</f>
        <v>75</v>
      </c>
      <c r="K18" s="31">
        <v>0</v>
      </c>
      <c r="L18" s="31">
        <v>0</v>
      </c>
      <c r="M18" s="23">
        <f t="shared" si="1"/>
        <v>75</v>
      </c>
      <c r="N18" s="225">
        <v>0</v>
      </c>
      <c r="O18" s="225">
        <f>VLOOKUP(C18,'NUR 2'!$C$3:$L$25,10,FALSE)</f>
        <v>3.0660879629629632E-3</v>
      </c>
      <c r="P18" s="132">
        <v>0</v>
      </c>
      <c r="Q18" s="132"/>
      <c r="R18" s="50">
        <f t="shared" si="2"/>
        <v>3.0660879629629632E-3</v>
      </c>
    </row>
    <row r="19" spans="1:18" ht="14.4" x14ac:dyDescent="0.3">
      <c r="A19" s="197">
        <v>18</v>
      </c>
      <c r="B19" s="31" t="str">
        <f>'NUR 1'!B19</f>
        <v>Dan Gill</v>
      </c>
      <c r="C19" s="31" t="str">
        <f>'NUR 1'!C19</f>
        <v>Khaki</v>
      </c>
      <c r="D19" s="169">
        <f>VLOOKUP(C19,'NUR 1'!$C$2:$D$19,2,FALSE)</f>
        <v>0</v>
      </c>
      <c r="E19" s="169">
        <f>VLOOKUP(C19,'NUR 2'!$C$3:$D$25,2,FALSE)</f>
        <v>4614</v>
      </c>
      <c r="F19" s="132">
        <v>0</v>
      </c>
      <c r="G19" s="132">
        <v>0</v>
      </c>
      <c r="H19" s="129">
        <f t="shared" si="0"/>
        <v>4614</v>
      </c>
      <c r="I19" s="27">
        <f>VLOOKUP(C19,'NUR 1'!$C$2:$K$22,9,FALSE)</f>
        <v>0</v>
      </c>
      <c r="J19" s="31">
        <f>VLOOKUP(C19,'NUR 2'!$C$3:$K$24,9,FALSE)</f>
        <v>75</v>
      </c>
      <c r="K19" s="31">
        <v>0</v>
      </c>
      <c r="L19" s="31">
        <v>0</v>
      </c>
      <c r="M19" s="23">
        <f t="shared" si="1"/>
        <v>75</v>
      </c>
      <c r="N19" s="225">
        <f>VLOOKUP(C19,'NUR 1'!$C$2:$L$19,10,FALSE)</f>
        <v>4.1666666666666666E-3</v>
      </c>
      <c r="O19" s="225">
        <f>VLOOKUP(C19,'NUR 2'!$C$3:$L$25,10,FALSE)</f>
        <v>3.4753472222222221E-3</v>
      </c>
      <c r="P19" s="132">
        <v>0</v>
      </c>
      <c r="Q19" s="132"/>
      <c r="R19" s="50">
        <f t="shared" si="2"/>
        <v>7.6420138888888892E-3</v>
      </c>
    </row>
    <row r="20" spans="1:18" ht="14.4" x14ac:dyDescent="0.3">
      <c r="A20" s="197">
        <v>19</v>
      </c>
      <c r="B20" s="31" t="str">
        <f>'NUR 1'!B17</f>
        <v>Leighton Stevens</v>
      </c>
      <c r="C20" s="31" t="str">
        <f>'NUR 1'!C17</f>
        <v>Hope</v>
      </c>
      <c r="D20" s="169">
        <f>VLOOKUP(C20,'NUR 1'!$C$2:$D$19,2,FALSE)</f>
        <v>3935</v>
      </c>
      <c r="E20" s="169">
        <v>0</v>
      </c>
      <c r="F20" s="132">
        <v>0</v>
      </c>
      <c r="G20" s="132">
        <v>0</v>
      </c>
      <c r="H20" s="129">
        <f t="shared" si="0"/>
        <v>3935</v>
      </c>
      <c r="I20" s="27">
        <f>VLOOKUP(C20,'NUR 1'!$C$2:$K$22,9,FALSE)</f>
        <v>45</v>
      </c>
      <c r="J20" s="31">
        <v>0</v>
      </c>
      <c r="K20" s="31">
        <v>0</v>
      </c>
      <c r="L20" s="31">
        <v>0</v>
      </c>
      <c r="M20" s="23">
        <f t="shared" si="1"/>
        <v>45</v>
      </c>
      <c r="N20" s="225">
        <f>VLOOKUP(C20,'NUR 1'!$C$2:$L$19,10,FALSE)</f>
        <v>4.1666666666666666E-3</v>
      </c>
      <c r="O20" s="225">
        <v>0</v>
      </c>
      <c r="P20" s="132">
        <v>0</v>
      </c>
      <c r="Q20" s="172"/>
      <c r="R20" s="50">
        <f t="shared" si="2"/>
        <v>4.1666666666666666E-3</v>
      </c>
    </row>
    <row r="21" spans="1:18" ht="14.4" x14ac:dyDescent="0.3">
      <c r="A21" s="197">
        <v>20</v>
      </c>
      <c r="B21" s="31" t="str">
        <f>'NUR 1'!B16</f>
        <v>Macon Moura</v>
      </c>
      <c r="C21" s="31" t="str">
        <f>'NUR 1'!C16</f>
        <v>Tru</v>
      </c>
      <c r="D21" s="169">
        <f>VLOOKUP(C21,'NUR 1'!$C$2:$D$19,2,FALSE)</f>
        <v>321</v>
      </c>
      <c r="E21" s="169" t="str">
        <f>VLOOKUP(C21,'NUR 2'!$C$3:$D$25,2,FALSE)</f>
        <v>Scratch</v>
      </c>
      <c r="F21" s="132">
        <v>0</v>
      </c>
      <c r="G21" s="132">
        <v>0</v>
      </c>
      <c r="H21" s="129">
        <f t="shared" si="0"/>
        <v>321</v>
      </c>
      <c r="I21" s="27">
        <f>VLOOKUP(C21,'NUR 1'!$C$2:$K$22,9,FALSE)</f>
        <v>45</v>
      </c>
      <c r="J21" s="31">
        <f>VLOOKUP(C21,'NUR 2'!$C$3:$K$24,9,FALSE)</f>
        <v>0</v>
      </c>
      <c r="K21" s="31">
        <v>0</v>
      </c>
      <c r="L21" s="31">
        <v>0</v>
      </c>
      <c r="M21" s="23">
        <f t="shared" si="1"/>
        <v>45</v>
      </c>
      <c r="N21" s="225">
        <f>VLOOKUP(C21,'NUR 1'!$C$2:$L$19,10,FALSE)</f>
        <v>4.1666666666666666E-3</v>
      </c>
      <c r="O21" s="225">
        <f>VLOOKUP(C21,'NUR 2'!$C$3:$L$25,10,FALSE)</f>
        <v>4.1666666666666666E-3</v>
      </c>
      <c r="P21" s="132">
        <v>0</v>
      </c>
      <c r="Q21" s="132"/>
      <c r="R21" s="50">
        <f t="shared" si="2"/>
        <v>8.3333333333333332E-3</v>
      </c>
    </row>
    <row r="22" spans="1:18" ht="14.4" x14ac:dyDescent="0.3">
      <c r="A22" s="197">
        <v>21</v>
      </c>
      <c r="B22" s="31" t="str">
        <f>'NUR 1'!B14</f>
        <v>Les Hale</v>
      </c>
      <c r="C22" s="31" t="str">
        <f>'NUR 1'!C14</f>
        <v>Ike</v>
      </c>
      <c r="D22" s="169">
        <f>VLOOKUP(C22,'NUR 1'!$C$2:$D$19,2,FALSE)</f>
        <v>10400</v>
      </c>
      <c r="E22" s="169" t="str">
        <f>VLOOKUP(C22,'NUR 2'!$C$3:$D$25,2,FALSE)</f>
        <v>Scratch</v>
      </c>
      <c r="F22" s="132">
        <v>0</v>
      </c>
      <c r="G22" s="132">
        <v>0</v>
      </c>
      <c r="H22" s="129">
        <f t="shared" si="0"/>
        <v>10400</v>
      </c>
      <c r="I22" s="27">
        <f>VLOOKUP(C22,'NUR 1'!$C$2:$K$22,9,FALSE)</f>
        <v>45</v>
      </c>
      <c r="J22" s="31">
        <f>VLOOKUP(C22,'NUR 2'!$C$3:$K$24,9,FALSE)</f>
        <v>0</v>
      </c>
      <c r="K22" s="31">
        <v>0</v>
      </c>
      <c r="L22" s="31">
        <v>0</v>
      </c>
      <c r="M22" s="23">
        <f t="shared" si="1"/>
        <v>45</v>
      </c>
      <c r="N22" s="225">
        <f>VLOOKUP(C22,'NUR 1'!$C$2:$L$19,10,FALSE)</f>
        <v>4.1666666666666666E-3</v>
      </c>
      <c r="O22" s="225">
        <f>VLOOKUP(C22,'NUR 2'!$C$3:$L$25,10,FALSE)</f>
        <v>4.1666666666666666E-3</v>
      </c>
      <c r="P22" s="132">
        <v>0</v>
      </c>
      <c r="Q22" s="132"/>
      <c r="R22" s="50">
        <f t="shared" si="2"/>
        <v>8.3333333333333332E-3</v>
      </c>
    </row>
  </sheetData>
  <sortState xmlns:xlrd2="http://schemas.microsoft.com/office/spreadsheetml/2017/richdata2" ref="A2:R22">
    <sortCondition descending="1" ref="M2:M22"/>
    <sortCondition ref="R2:R22"/>
    <sortCondition ref="H2:H22"/>
  </sortState>
  <printOptions headings="1" gridLines="1"/>
  <pageMargins left="0.25" right="0.25" top="0.75" bottom="0.75" header="0.3" footer="0.3"/>
  <pageSetup scale="64" fitToHeight="0" orientation="landscape" horizontalDpi="4294967293" r:id="rId1"/>
  <headerFooter>
    <oddHeader>&amp;CNursery Average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L29"/>
  <sheetViews>
    <sheetView view="pageLayout" zoomScaleNormal="100" workbookViewId="0">
      <selection activeCell="D15" sqref="D15"/>
    </sheetView>
  </sheetViews>
  <sheetFormatPr defaultRowHeight="13.8" x14ac:dyDescent="0.25"/>
  <cols>
    <col min="1" max="1" width="4.59765625" customWidth="1"/>
    <col min="2" max="2" width="17.09765625" customWidth="1"/>
    <col min="3" max="3" width="12.59765625" customWidth="1"/>
    <col min="4" max="4" width="8.19921875" style="117" customWidth="1"/>
    <col min="5" max="5" width="9" style="46"/>
    <col min="6" max="6" width="9.8984375" style="46" customWidth="1"/>
    <col min="7" max="7" width="9.09765625" customWidth="1"/>
    <col min="8" max="10" width="9.59765625" customWidth="1"/>
    <col min="11" max="11" width="10" style="181" customWidth="1"/>
    <col min="12" max="12" width="9.69921875" style="220" customWidth="1"/>
  </cols>
  <sheetData>
    <row r="1" spans="1:12" s="5" customFormat="1" ht="14.4" x14ac:dyDescent="0.3">
      <c r="B1" s="6" t="s">
        <v>0</v>
      </c>
      <c r="C1" s="6" t="s">
        <v>1</v>
      </c>
      <c r="D1" s="141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155</v>
      </c>
      <c r="K1" s="180" t="s">
        <v>8</v>
      </c>
      <c r="L1" s="221" t="s">
        <v>9</v>
      </c>
    </row>
    <row r="2" spans="1:12" s="1" customFormat="1" ht="14.4" x14ac:dyDescent="0.3">
      <c r="A2" s="197">
        <v>1</v>
      </c>
      <c r="B2" s="21" t="s">
        <v>389</v>
      </c>
      <c r="C2" s="21" t="s">
        <v>274</v>
      </c>
      <c r="D2" s="116">
        <v>2507</v>
      </c>
      <c r="E2" s="24">
        <v>15</v>
      </c>
      <c r="F2" s="24">
        <v>15</v>
      </c>
      <c r="G2" s="21">
        <v>15</v>
      </c>
      <c r="H2" s="21">
        <v>15</v>
      </c>
      <c r="I2" s="21">
        <v>15</v>
      </c>
      <c r="J2" s="21">
        <v>0</v>
      </c>
      <c r="K2" s="31">
        <f t="shared" ref="K2:K14" si="0">SUM(E2:J2)</f>
        <v>75</v>
      </c>
      <c r="L2" s="49">
        <v>2.3229166666666663E-3</v>
      </c>
    </row>
    <row r="3" spans="1:12" s="3" customFormat="1" ht="14.4" x14ac:dyDescent="0.3">
      <c r="A3" s="197">
        <v>2</v>
      </c>
      <c r="B3" s="21" t="s">
        <v>383</v>
      </c>
      <c r="C3" s="21" t="s">
        <v>384</v>
      </c>
      <c r="D3" s="116">
        <v>10600</v>
      </c>
      <c r="E3" s="24">
        <v>15</v>
      </c>
      <c r="F3" s="24">
        <v>15</v>
      </c>
      <c r="G3" s="21">
        <v>15</v>
      </c>
      <c r="H3" s="21">
        <v>15</v>
      </c>
      <c r="I3" s="21">
        <v>15</v>
      </c>
      <c r="J3" s="21">
        <v>0</v>
      </c>
      <c r="K3" s="31">
        <f t="shared" si="0"/>
        <v>75</v>
      </c>
      <c r="L3" s="49">
        <v>2.7666666666666668E-3</v>
      </c>
    </row>
    <row r="4" spans="1:12" s="1" customFormat="1" ht="14.4" x14ac:dyDescent="0.3">
      <c r="A4" s="197">
        <v>3</v>
      </c>
      <c r="B4" s="21" t="s">
        <v>134</v>
      </c>
      <c r="C4" s="21" t="s">
        <v>349</v>
      </c>
      <c r="D4" s="116">
        <v>3060</v>
      </c>
      <c r="E4" s="24">
        <v>15</v>
      </c>
      <c r="F4" s="24">
        <v>15</v>
      </c>
      <c r="G4" s="21">
        <v>15</v>
      </c>
      <c r="H4" s="21">
        <v>15</v>
      </c>
      <c r="I4" s="21">
        <v>15</v>
      </c>
      <c r="J4" s="21">
        <v>0</v>
      </c>
      <c r="K4" s="31">
        <f t="shared" si="0"/>
        <v>75</v>
      </c>
      <c r="L4" s="49">
        <v>3.6087962962962961E-3</v>
      </c>
    </row>
    <row r="5" spans="1:12" s="1" customFormat="1" ht="14.4" x14ac:dyDescent="0.3">
      <c r="A5" s="197">
        <v>4</v>
      </c>
      <c r="B5" s="21" t="s">
        <v>355</v>
      </c>
      <c r="C5" s="21" t="s">
        <v>306</v>
      </c>
      <c r="D5" s="116">
        <v>1873</v>
      </c>
      <c r="E5" s="24">
        <v>15</v>
      </c>
      <c r="F5" s="24">
        <v>15</v>
      </c>
      <c r="G5" s="21">
        <v>15</v>
      </c>
      <c r="H5" s="21">
        <v>15</v>
      </c>
      <c r="I5" s="21">
        <v>15</v>
      </c>
      <c r="J5" s="21">
        <v>0</v>
      </c>
      <c r="K5" s="31">
        <f t="shared" si="0"/>
        <v>75</v>
      </c>
      <c r="L5" s="49">
        <v>3.8490740740740738E-3</v>
      </c>
    </row>
    <row r="6" spans="1:12" s="3" customFormat="1" ht="14.4" x14ac:dyDescent="0.3">
      <c r="A6" s="197">
        <v>5</v>
      </c>
      <c r="B6" s="21" t="s">
        <v>145</v>
      </c>
      <c r="C6" s="21" t="s">
        <v>110</v>
      </c>
      <c r="D6" s="116">
        <v>10605</v>
      </c>
      <c r="E6" s="24">
        <v>15</v>
      </c>
      <c r="F6" s="24">
        <v>15</v>
      </c>
      <c r="G6" s="21">
        <v>15</v>
      </c>
      <c r="H6" s="21">
        <v>15</v>
      </c>
      <c r="I6" s="21">
        <v>15</v>
      </c>
      <c r="J6" s="21">
        <v>0</v>
      </c>
      <c r="K6" s="31">
        <f t="shared" si="0"/>
        <v>75</v>
      </c>
      <c r="L6" s="49">
        <v>3.9670138888888888E-3</v>
      </c>
    </row>
    <row r="7" spans="1:12" s="1" customFormat="1" ht="14.4" x14ac:dyDescent="0.3">
      <c r="A7" s="197">
        <v>6</v>
      </c>
      <c r="B7" s="21" t="s">
        <v>389</v>
      </c>
      <c r="C7" s="21" t="s">
        <v>390</v>
      </c>
      <c r="D7" s="116">
        <v>3694</v>
      </c>
      <c r="E7" s="24">
        <v>15</v>
      </c>
      <c r="F7" s="24">
        <v>15</v>
      </c>
      <c r="G7" s="21">
        <v>15</v>
      </c>
      <c r="H7" s="21">
        <v>15</v>
      </c>
      <c r="I7" s="21">
        <v>15</v>
      </c>
      <c r="J7" s="21">
        <v>0</v>
      </c>
      <c r="K7" s="31">
        <f t="shared" si="0"/>
        <v>75</v>
      </c>
      <c r="L7" s="49">
        <v>4.0957175925925926E-3</v>
      </c>
    </row>
    <row r="8" spans="1:12" s="1" customFormat="1" ht="14.4" x14ac:dyDescent="0.3">
      <c r="A8" s="197">
        <v>7</v>
      </c>
      <c r="B8" s="21" t="s">
        <v>383</v>
      </c>
      <c r="C8" s="21" t="s">
        <v>385</v>
      </c>
      <c r="D8" s="116">
        <v>5881</v>
      </c>
      <c r="E8" s="24">
        <v>15</v>
      </c>
      <c r="F8" s="24">
        <v>15</v>
      </c>
      <c r="G8" s="21">
        <v>15</v>
      </c>
      <c r="H8" s="21">
        <v>15</v>
      </c>
      <c r="I8" s="21">
        <v>15</v>
      </c>
      <c r="J8" s="21">
        <v>0</v>
      </c>
      <c r="K8" s="31">
        <f t="shared" si="0"/>
        <v>75</v>
      </c>
      <c r="L8" s="49">
        <v>4.1462962962962964E-3</v>
      </c>
    </row>
    <row r="9" spans="1:12" s="1" customFormat="1" ht="14.4" x14ac:dyDescent="0.3">
      <c r="A9" s="197">
        <v>8</v>
      </c>
      <c r="B9" s="21" t="s">
        <v>249</v>
      </c>
      <c r="C9" s="21" t="s">
        <v>357</v>
      </c>
      <c r="D9" s="116">
        <v>10000</v>
      </c>
      <c r="E9" s="24">
        <v>15</v>
      </c>
      <c r="F9" s="24">
        <v>15</v>
      </c>
      <c r="G9" s="21">
        <v>15</v>
      </c>
      <c r="H9" s="21">
        <v>0</v>
      </c>
      <c r="I9" s="21">
        <v>0</v>
      </c>
      <c r="J9" s="21">
        <v>0</v>
      </c>
      <c r="K9" s="31">
        <f t="shared" si="0"/>
        <v>45</v>
      </c>
      <c r="L9" s="49">
        <v>4.1666666666666666E-3</v>
      </c>
    </row>
    <row r="10" spans="1:12" s="3" customFormat="1" ht="14.4" x14ac:dyDescent="0.3">
      <c r="A10" s="197">
        <v>9</v>
      </c>
      <c r="B10" s="21" t="s">
        <v>263</v>
      </c>
      <c r="C10" s="21" t="s">
        <v>368</v>
      </c>
      <c r="D10" s="116">
        <v>2913</v>
      </c>
      <c r="E10" s="24">
        <v>15</v>
      </c>
      <c r="F10" s="24">
        <v>15</v>
      </c>
      <c r="G10" s="21">
        <v>15</v>
      </c>
      <c r="H10" s="21">
        <v>0</v>
      </c>
      <c r="I10" s="21">
        <v>0</v>
      </c>
      <c r="J10" s="21">
        <v>0</v>
      </c>
      <c r="K10" s="31">
        <f t="shared" si="0"/>
        <v>45</v>
      </c>
      <c r="L10" s="49">
        <v>4.1666666666666666E-3</v>
      </c>
    </row>
    <row r="11" spans="1:12" s="3" customFormat="1" ht="14.4" x14ac:dyDescent="0.3">
      <c r="A11" s="197">
        <v>10</v>
      </c>
      <c r="B11" s="21" t="s">
        <v>249</v>
      </c>
      <c r="C11" s="21" t="s">
        <v>165</v>
      </c>
      <c r="D11" s="116">
        <v>3215</v>
      </c>
      <c r="E11" s="24">
        <v>15</v>
      </c>
      <c r="F11" s="24">
        <v>15</v>
      </c>
      <c r="G11" s="21">
        <v>15</v>
      </c>
      <c r="H11" s="21">
        <v>0</v>
      </c>
      <c r="I11" s="21">
        <v>0</v>
      </c>
      <c r="J11" s="21">
        <v>0</v>
      </c>
      <c r="K11" s="31">
        <f t="shared" si="0"/>
        <v>45</v>
      </c>
      <c r="L11" s="49">
        <v>4.1666666666666666E-3</v>
      </c>
    </row>
    <row r="12" spans="1:12" s="1" customFormat="1" ht="14.4" x14ac:dyDescent="0.3">
      <c r="A12" s="197">
        <v>11</v>
      </c>
      <c r="B12" s="21" t="s">
        <v>134</v>
      </c>
      <c r="C12" s="21" t="s">
        <v>295</v>
      </c>
      <c r="D12" s="116">
        <v>15100</v>
      </c>
      <c r="E12" s="24">
        <v>15</v>
      </c>
      <c r="F12" s="24">
        <v>15</v>
      </c>
      <c r="G12" s="21">
        <v>0</v>
      </c>
      <c r="H12" s="21">
        <v>0</v>
      </c>
      <c r="I12" s="21">
        <v>0</v>
      </c>
      <c r="J12" s="21">
        <v>0</v>
      </c>
      <c r="K12" s="31">
        <f t="shared" si="0"/>
        <v>30</v>
      </c>
      <c r="L12" s="49">
        <v>4.1666666666666666E-3</v>
      </c>
    </row>
    <row r="13" spans="1:12" s="3" customFormat="1" ht="14.4" x14ac:dyDescent="0.3">
      <c r="A13" s="197">
        <v>12</v>
      </c>
      <c r="B13" s="21" t="s">
        <v>355</v>
      </c>
      <c r="C13" s="21" t="s">
        <v>293</v>
      </c>
      <c r="D13" s="116">
        <v>11800</v>
      </c>
      <c r="E13" s="24">
        <v>15</v>
      </c>
      <c r="F13" s="24">
        <v>0</v>
      </c>
      <c r="G13" s="21">
        <v>0</v>
      </c>
      <c r="H13" s="21">
        <v>0</v>
      </c>
      <c r="I13" s="21">
        <v>0</v>
      </c>
      <c r="J13" s="21">
        <v>0</v>
      </c>
      <c r="K13" s="31">
        <f t="shared" si="0"/>
        <v>15</v>
      </c>
      <c r="L13" s="49">
        <v>4.1666666666666666E-3</v>
      </c>
    </row>
    <row r="14" spans="1:12" s="1" customFormat="1" ht="14.4" x14ac:dyDescent="0.3">
      <c r="A14" s="197">
        <v>13</v>
      </c>
      <c r="B14" s="106" t="s">
        <v>369</v>
      </c>
      <c r="C14" s="106" t="s">
        <v>387</v>
      </c>
      <c r="D14" s="116">
        <v>13000</v>
      </c>
      <c r="E14" s="24">
        <v>15</v>
      </c>
      <c r="F14" s="24">
        <v>0</v>
      </c>
      <c r="G14" s="21">
        <v>0</v>
      </c>
      <c r="H14" s="21">
        <v>0</v>
      </c>
      <c r="I14" s="21">
        <v>0</v>
      </c>
      <c r="J14" s="21">
        <v>0</v>
      </c>
      <c r="K14" s="31">
        <f t="shared" si="0"/>
        <v>15</v>
      </c>
      <c r="L14" s="49">
        <v>4.1666666666666666E-3</v>
      </c>
    </row>
    <row r="15" spans="1:12" s="3" customFormat="1" ht="14.4" x14ac:dyDescent="0.3">
      <c r="A15" s="197">
        <v>16</v>
      </c>
      <c r="B15" s="21"/>
      <c r="C15" s="21"/>
      <c r="D15" s="116"/>
      <c r="E15" s="24"/>
      <c r="F15" s="24"/>
      <c r="G15" s="21"/>
      <c r="H15" s="21"/>
      <c r="I15" s="21"/>
      <c r="J15" s="21"/>
      <c r="K15" s="31">
        <f t="shared" ref="K15:K29" si="1">SUM(E15:J15)</f>
        <v>0</v>
      </c>
      <c r="L15" s="49"/>
    </row>
    <row r="16" spans="1:12" ht="14.4" x14ac:dyDescent="0.3">
      <c r="A16" s="197">
        <v>17</v>
      </c>
      <c r="B16" s="21"/>
      <c r="C16" s="21"/>
      <c r="D16" s="116"/>
      <c r="E16" s="24"/>
      <c r="F16" s="24"/>
      <c r="G16" s="21"/>
      <c r="H16" s="21"/>
      <c r="I16" s="21"/>
      <c r="J16" s="21"/>
      <c r="K16" s="31">
        <f t="shared" si="1"/>
        <v>0</v>
      </c>
      <c r="L16" s="49"/>
    </row>
    <row r="17" spans="1:12" ht="14.4" x14ac:dyDescent="0.3">
      <c r="A17" s="197">
        <v>18</v>
      </c>
      <c r="B17" s="21"/>
      <c r="C17" s="21"/>
      <c r="D17" s="116"/>
      <c r="E17" s="24"/>
      <c r="F17" s="24"/>
      <c r="G17" s="21"/>
      <c r="H17" s="21"/>
      <c r="I17" s="21"/>
      <c r="J17" s="21"/>
      <c r="K17" s="31">
        <f>SUM(E17:J17)</f>
        <v>0</v>
      </c>
      <c r="L17" s="49"/>
    </row>
    <row r="18" spans="1:12" s="3" customFormat="1" ht="14.4" x14ac:dyDescent="0.3">
      <c r="A18" s="197">
        <v>19</v>
      </c>
      <c r="B18" s="30"/>
      <c r="C18" s="30"/>
      <c r="D18" s="116"/>
      <c r="E18" s="24"/>
      <c r="F18" s="24"/>
      <c r="G18" s="21"/>
      <c r="H18" s="21"/>
      <c r="I18" s="21"/>
      <c r="J18" s="21"/>
      <c r="K18" s="31">
        <f t="shared" si="1"/>
        <v>0</v>
      </c>
      <c r="L18" s="49"/>
    </row>
    <row r="19" spans="1:12" s="3" customFormat="1" ht="14.4" x14ac:dyDescent="0.3">
      <c r="A19" s="197">
        <v>20</v>
      </c>
      <c r="B19" s="21"/>
      <c r="C19" s="21"/>
      <c r="D19" s="116"/>
      <c r="E19" s="24"/>
      <c r="F19" s="24"/>
      <c r="G19" s="21"/>
      <c r="H19" s="21"/>
      <c r="I19" s="21"/>
      <c r="J19" s="21"/>
      <c r="K19" s="31">
        <f t="shared" si="1"/>
        <v>0</v>
      </c>
      <c r="L19" s="49"/>
    </row>
    <row r="20" spans="1:12" ht="14.4" x14ac:dyDescent="0.3">
      <c r="A20" s="197">
        <v>21</v>
      </c>
      <c r="B20" s="21"/>
      <c r="C20" s="21"/>
      <c r="D20" s="116"/>
      <c r="E20" s="24"/>
      <c r="F20" s="24"/>
      <c r="G20" s="21"/>
      <c r="H20" s="21"/>
      <c r="I20" s="21"/>
      <c r="J20" s="21"/>
      <c r="K20" s="31">
        <f t="shared" si="1"/>
        <v>0</v>
      </c>
      <c r="L20" s="49"/>
    </row>
    <row r="21" spans="1:12" s="3" customFormat="1" ht="14.4" x14ac:dyDescent="0.3">
      <c r="A21" s="197">
        <v>22</v>
      </c>
      <c r="B21" s="21"/>
      <c r="C21" s="21"/>
      <c r="D21" s="116"/>
      <c r="E21" s="24"/>
      <c r="F21" s="24"/>
      <c r="G21" s="21"/>
      <c r="H21" s="21"/>
      <c r="I21" s="21"/>
      <c r="J21" s="21"/>
      <c r="K21" s="31">
        <f t="shared" si="1"/>
        <v>0</v>
      </c>
      <c r="L21" s="49"/>
    </row>
    <row r="22" spans="1:12" ht="14.4" x14ac:dyDescent="0.3">
      <c r="A22" s="197">
        <v>23</v>
      </c>
      <c r="B22" s="21"/>
      <c r="C22" s="21"/>
      <c r="D22" s="116"/>
      <c r="E22" s="24"/>
      <c r="F22" s="24"/>
      <c r="G22" s="21"/>
      <c r="H22" s="21"/>
      <c r="I22" s="21"/>
      <c r="J22" s="21"/>
      <c r="K22" s="31">
        <f>SUM(E22:J22)</f>
        <v>0</v>
      </c>
      <c r="L22" s="49"/>
    </row>
    <row r="23" spans="1:12" ht="14.4" x14ac:dyDescent="0.3">
      <c r="A23" s="197">
        <v>24</v>
      </c>
      <c r="B23" s="21"/>
      <c r="C23" s="21"/>
      <c r="D23" s="116"/>
      <c r="E23" s="24"/>
      <c r="F23" s="24"/>
      <c r="G23" s="21"/>
      <c r="H23" s="21"/>
      <c r="I23" s="21"/>
      <c r="J23" s="21"/>
      <c r="K23" s="31">
        <f t="shared" si="1"/>
        <v>0</v>
      </c>
      <c r="L23" s="49"/>
    </row>
    <row r="24" spans="1:12" ht="14.4" x14ac:dyDescent="0.3">
      <c r="A24" s="197">
        <v>25</v>
      </c>
      <c r="B24" s="21"/>
      <c r="C24" s="21"/>
      <c r="D24" s="116"/>
      <c r="E24" s="24"/>
      <c r="F24" s="24"/>
      <c r="G24" s="21"/>
      <c r="H24" s="21"/>
      <c r="I24" s="21"/>
      <c r="J24" s="21"/>
      <c r="K24" s="31">
        <f t="shared" si="1"/>
        <v>0</v>
      </c>
      <c r="L24" s="49"/>
    </row>
    <row r="25" spans="1:12" ht="14.4" x14ac:dyDescent="0.3">
      <c r="A25" s="197">
        <v>26</v>
      </c>
      <c r="B25" s="21"/>
      <c r="C25" s="21"/>
      <c r="D25" s="116"/>
      <c r="E25" s="24"/>
      <c r="F25" s="24"/>
      <c r="G25" s="21"/>
      <c r="H25" s="21"/>
      <c r="I25" s="21"/>
      <c r="J25" s="21"/>
      <c r="K25" s="31">
        <f t="shared" si="1"/>
        <v>0</v>
      </c>
      <c r="L25" s="49"/>
    </row>
    <row r="26" spans="1:12" ht="14.4" x14ac:dyDescent="0.3">
      <c r="A26" s="197">
        <v>27</v>
      </c>
      <c r="B26" s="21"/>
      <c r="C26" s="21"/>
      <c r="D26" s="116"/>
      <c r="E26" s="24"/>
      <c r="F26" s="24"/>
      <c r="G26" s="21"/>
      <c r="H26" s="21"/>
      <c r="I26" s="21"/>
      <c r="J26" s="21"/>
      <c r="K26" s="31">
        <f t="shared" si="1"/>
        <v>0</v>
      </c>
      <c r="L26" s="49"/>
    </row>
    <row r="27" spans="1:12" ht="14.4" x14ac:dyDescent="0.3">
      <c r="A27" s="21">
        <v>28</v>
      </c>
      <c r="B27" s="21"/>
      <c r="C27" s="21"/>
      <c r="D27" s="116"/>
      <c r="E27" s="24"/>
      <c r="F27" s="24"/>
      <c r="G27" s="21"/>
      <c r="H27" s="21"/>
      <c r="I27" s="21"/>
      <c r="J27" s="21"/>
      <c r="K27" s="31">
        <f t="shared" si="1"/>
        <v>0</v>
      </c>
      <c r="L27" s="49"/>
    </row>
    <row r="28" spans="1:12" ht="14.4" x14ac:dyDescent="0.3">
      <c r="A28" s="21">
        <v>29</v>
      </c>
      <c r="B28" s="21"/>
      <c r="C28" s="21"/>
      <c r="D28" s="116"/>
      <c r="E28" s="24"/>
      <c r="F28" s="24"/>
      <c r="G28" s="21"/>
      <c r="H28" s="21"/>
      <c r="I28" s="21"/>
      <c r="J28" s="21"/>
      <c r="K28" s="31">
        <f t="shared" si="1"/>
        <v>0</v>
      </c>
      <c r="L28" s="49"/>
    </row>
    <row r="29" spans="1:12" ht="14.4" x14ac:dyDescent="0.3">
      <c r="A29" s="21">
        <v>30</v>
      </c>
      <c r="B29" s="21"/>
      <c r="C29" s="21"/>
      <c r="D29" s="116"/>
      <c r="E29" s="24"/>
      <c r="F29" s="24"/>
      <c r="G29" s="21"/>
      <c r="H29" s="21"/>
      <c r="I29" s="21"/>
      <c r="J29" s="21"/>
      <c r="K29" s="31">
        <f t="shared" si="1"/>
        <v>0</v>
      </c>
      <c r="L29" s="49"/>
    </row>
  </sheetData>
  <sortState xmlns:xlrd2="http://schemas.microsoft.com/office/spreadsheetml/2017/richdata2" ref="A2:L14">
    <sortCondition descending="1" ref="K2:K14"/>
    <sortCondition ref="L2:L14"/>
    <sortCondition ref="D2:D14"/>
  </sortState>
  <printOptions headings="1" gridLines="1"/>
  <pageMargins left="0.25" right="0.25" top="0.75" bottom="0.75" header="0.3" footer="0.3"/>
  <pageSetup scale="96" orientation="landscape" horizontalDpi="4294967293" r:id="rId1"/>
  <headerFooter>
    <oddHeader>&amp;C&amp;"Cambria,Bold"BOR II Int.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L29"/>
  <sheetViews>
    <sheetView view="pageLayout" zoomScaleNormal="100" workbookViewId="0">
      <selection activeCell="A2" sqref="A2:A14"/>
    </sheetView>
  </sheetViews>
  <sheetFormatPr defaultRowHeight="13.8" x14ac:dyDescent="0.25"/>
  <cols>
    <col min="1" max="1" width="4.3984375" customWidth="1"/>
    <col min="2" max="2" width="18.3984375" style="7" customWidth="1"/>
    <col min="3" max="3" width="13" style="7" customWidth="1"/>
    <col min="4" max="4" width="8.19921875" style="237" customWidth="1"/>
    <col min="6" max="6" width="9.8984375" customWidth="1"/>
    <col min="7" max="7" width="9.09765625" style="60" customWidth="1"/>
    <col min="8" max="10" width="9.59765625" style="60" customWidth="1"/>
    <col min="11" max="11" width="10" style="181" customWidth="1"/>
    <col min="12" max="12" width="9.69921875" style="213" customWidth="1"/>
  </cols>
  <sheetData>
    <row r="1" spans="1:12" s="5" customFormat="1" ht="14.4" x14ac:dyDescent="0.3">
      <c r="A1" s="18"/>
      <c r="B1" s="19" t="s">
        <v>0</v>
      </c>
      <c r="C1" s="19" t="s">
        <v>1</v>
      </c>
      <c r="D1" s="254" t="s">
        <v>2</v>
      </c>
      <c r="E1" s="19" t="s">
        <v>3</v>
      </c>
      <c r="F1" s="19" t="s">
        <v>4</v>
      </c>
      <c r="G1" s="61" t="s">
        <v>5</v>
      </c>
      <c r="H1" s="61" t="s">
        <v>6</v>
      </c>
      <c r="I1" s="61" t="s">
        <v>7</v>
      </c>
      <c r="J1" s="61" t="s">
        <v>155</v>
      </c>
      <c r="K1" s="182" t="s">
        <v>8</v>
      </c>
      <c r="L1" s="210" t="s">
        <v>9</v>
      </c>
    </row>
    <row r="2" spans="1:12" s="1" customFormat="1" ht="14.4" x14ac:dyDescent="0.3">
      <c r="A2" s="197">
        <v>1</v>
      </c>
      <c r="B2" s="21" t="s">
        <v>134</v>
      </c>
      <c r="C2" s="21" t="s">
        <v>295</v>
      </c>
      <c r="D2" s="116">
        <v>4572</v>
      </c>
      <c r="E2" s="24">
        <v>15</v>
      </c>
      <c r="F2" s="24">
        <v>15</v>
      </c>
      <c r="G2" s="59">
        <v>15</v>
      </c>
      <c r="H2" s="59">
        <v>15</v>
      </c>
      <c r="I2" s="59">
        <v>15</v>
      </c>
      <c r="J2" s="59">
        <v>0</v>
      </c>
      <c r="K2" s="182">
        <f t="shared" ref="K2:K13" si="0">SUM(E2:J2)</f>
        <v>75</v>
      </c>
      <c r="L2" s="49">
        <v>2.8086805555555556E-3</v>
      </c>
    </row>
    <row r="3" spans="1:12" s="3" customFormat="1" ht="14.4" x14ac:dyDescent="0.3">
      <c r="A3" s="197">
        <v>2</v>
      </c>
      <c r="B3" s="21" t="s">
        <v>263</v>
      </c>
      <c r="C3" s="21" t="s">
        <v>368</v>
      </c>
      <c r="D3" s="236">
        <v>3598</v>
      </c>
      <c r="E3" s="24">
        <v>15</v>
      </c>
      <c r="F3" s="24">
        <v>15</v>
      </c>
      <c r="G3" s="59">
        <v>15</v>
      </c>
      <c r="H3" s="59">
        <v>15</v>
      </c>
      <c r="I3" s="59">
        <v>15</v>
      </c>
      <c r="J3" s="59">
        <v>0</v>
      </c>
      <c r="K3" s="182">
        <f t="shared" si="0"/>
        <v>75</v>
      </c>
      <c r="L3" s="49">
        <v>2.8938657407407407E-3</v>
      </c>
    </row>
    <row r="4" spans="1:12" s="3" customFormat="1" ht="14.4" x14ac:dyDescent="0.3">
      <c r="A4" s="197">
        <v>3</v>
      </c>
      <c r="B4" s="21" t="s">
        <v>389</v>
      </c>
      <c r="C4" s="21" t="s">
        <v>390</v>
      </c>
      <c r="D4" s="116">
        <v>5551</v>
      </c>
      <c r="E4" s="24">
        <v>15</v>
      </c>
      <c r="F4" s="24">
        <v>15</v>
      </c>
      <c r="G4" s="59">
        <v>15</v>
      </c>
      <c r="H4" s="59">
        <v>15</v>
      </c>
      <c r="I4" s="59">
        <v>15</v>
      </c>
      <c r="J4" s="59">
        <v>0</v>
      </c>
      <c r="K4" s="182">
        <f t="shared" si="0"/>
        <v>75</v>
      </c>
      <c r="L4" s="49">
        <v>3.3123842592592597E-3</v>
      </c>
    </row>
    <row r="5" spans="1:12" s="1" customFormat="1" ht="14.4" x14ac:dyDescent="0.3">
      <c r="A5" s="197">
        <v>4</v>
      </c>
      <c r="B5" s="21" t="s">
        <v>383</v>
      </c>
      <c r="C5" s="21" t="s">
        <v>384</v>
      </c>
      <c r="D5" s="236">
        <v>5338</v>
      </c>
      <c r="E5" s="24">
        <v>15</v>
      </c>
      <c r="F5" s="24">
        <v>15</v>
      </c>
      <c r="G5" s="59">
        <v>15</v>
      </c>
      <c r="H5" s="59">
        <v>15</v>
      </c>
      <c r="I5" s="59">
        <v>15</v>
      </c>
      <c r="J5" s="59">
        <v>0</v>
      </c>
      <c r="K5" s="182">
        <f t="shared" si="0"/>
        <v>75</v>
      </c>
      <c r="L5" s="49">
        <v>3.4499999999999999E-3</v>
      </c>
    </row>
    <row r="6" spans="1:12" s="3" customFormat="1" ht="14.4" x14ac:dyDescent="0.3">
      <c r="A6" s="197">
        <v>5</v>
      </c>
      <c r="B6" s="21" t="s">
        <v>145</v>
      </c>
      <c r="C6" s="21" t="s">
        <v>110</v>
      </c>
      <c r="D6" s="236">
        <v>150.27000000000001</v>
      </c>
      <c r="E6" s="24">
        <v>15</v>
      </c>
      <c r="F6" s="24">
        <v>15</v>
      </c>
      <c r="G6" s="59">
        <v>15</v>
      </c>
      <c r="H6" s="59">
        <v>15</v>
      </c>
      <c r="I6" s="59">
        <v>15</v>
      </c>
      <c r="J6" s="59">
        <v>0</v>
      </c>
      <c r="K6" s="182">
        <f t="shared" si="0"/>
        <v>75</v>
      </c>
      <c r="L6" s="49">
        <v>3.5564814814814816E-3</v>
      </c>
    </row>
    <row r="7" spans="1:12" s="1" customFormat="1" ht="14.4" x14ac:dyDescent="0.3">
      <c r="A7" s="197">
        <v>6</v>
      </c>
      <c r="B7" s="21" t="s">
        <v>249</v>
      </c>
      <c r="C7" s="21" t="s">
        <v>165</v>
      </c>
      <c r="D7" s="236">
        <v>111.07</v>
      </c>
      <c r="E7" s="24">
        <v>15</v>
      </c>
      <c r="F7" s="24">
        <v>15</v>
      </c>
      <c r="G7" s="59">
        <v>15</v>
      </c>
      <c r="H7" s="59">
        <v>15</v>
      </c>
      <c r="I7" s="59">
        <v>15</v>
      </c>
      <c r="J7" s="59">
        <v>0</v>
      </c>
      <c r="K7" s="182">
        <f t="shared" si="0"/>
        <v>75</v>
      </c>
      <c r="L7" s="49">
        <v>3.8597222222222223E-3</v>
      </c>
    </row>
    <row r="8" spans="1:12" s="1" customFormat="1" ht="14.4" x14ac:dyDescent="0.3">
      <c r="A8" s="197">
        <v>7</v>
      </c>
      <c r="B8" s="21" t="s">
        <v>249</v>
      </c>
      <c r="C8" s="21" t="s">
        <v>357</v>
      </c>
      <c r="D8" s="255">
        <v>118.23</v>
      </c>
      <c r="E8" s="24">
        <v>15</v>
      </c>
      <c r="F8" s="24">
        <v>15</v>
      </c>
      <c r="G8" s="59">
        <v>15</v>
      </c>
      <c r="H8" s="59">
        <v>15</v>
      </c>
      <c r="I8" s="59">
        <v>15</v>
      </c>
      <c r="J8" s="59">
        <v>0</v>
      </c>
      <c r="K8" s="182">
        <f t="shared" si="0"/>
        <v>75</v>
      </c>
      <c r="L8" s="49">
        <v>4.0748842592592599E-3</v>
      </c>
    </row>
    <row r="9" spans="1:12" s="3" customFormat="1" ht="14.4" x14ac:dyDescent="0.3">
      <c r="A9" s="197">
        <v>8</v>
      </c>
      <c r="B9" s="21" t="s">
        <v>383</v>
      </c>
      <c r="C9" s="21" t="s">
        <v>385</v>
      </c>
      <c r="D9" s="116">
        <v>5545</v>
      </c>
      <c r="E9" s="24">
        <v>15</v>
      </c>
      <c r="F9" s="24">
        <v>15</v>
      </c>
      <c r="G9" s="59">
        <v>15</v>
      </c>
      <c r="H9" s="59">
        <v>15</v>
      </c>
      <c r="I9" s="59">
        <v>15</v>
      </c>
      <c r="J9" s="59">
        <v>0</v>
      </c>
      <c r="K9" s="182">
        <f t="shared" si="0"/>
        <v>75</v>
      </c>
      <c r="L9" s="49">
        <v>4.1465277777777776E-3</v>
      </c>
    </row>
    <row r="10" spans="1:12" s="3" customFormat="1" ht="14.4" x14ac:dyDescent="0.3">
      <c r="A10" s="197">
        <v>9</v>
      </c>
      <c r="B10" s="21" t="s">
        <v>355</v>
      </c>
      <c r="C10" s="21" t="s">
        <v>306</v>
      </c>
      <c r="D10" s="116">
        <v>5358</v>
      </c>
      <c r="E10" s="24">
        <v>15</v>
      </c>
      <c r="F10" s="24">
        <v>15</v>
      </c>
      <c r="G10" s="59">
        <v>15</v>
      </c>
      <c r="H10" s="59">
        <v>15</v>
      </c>
      <c r="I10" s="59">
        <v>0</v>
      </c>
      <c r="J10" s="59">
        <v>0</v>
      </c>
      <c r="K10" s="182">
        <f t="shared" si="0"/>
        <v>60</v>
      </c>
      <c r="L10" s="49">
        <v>4.1666666666666666E-3</v>
      </c>
    </row>
    <row r="11" spans="1:12" ht="14.4" x14ac:dyDescent="0.3">
      <c r="A11" s="197">
        <v>10</v>
      </c>
      <c r="B11" s="21" t="s">
        <v>389</v>
      </c>
      <c r="C11" s="21" t="s">
        <v>274</v>
      </c>
      <c r="D11" s="236">
        <v>2428</v>
      </c>
      <c r="E11" s="24">
        <v>15</v>
      </c>
      <c r="F11" s="24">
        <v>15</v>
      </c>
      <c r="G11" s="59">
        <v>15</v>
      </c>
      <c r="H11" s="59">
        <v>0</v>
      </c>
      <c r="I11" s="59">
        <v>0</v>
      </c>
      <c r="J11" s="59">
        <v>0</v>
      </c>
      <c r="K11" s="182">
        <f t="shared" si="0"/>
        <v>45</v>
      </c>
      <c r="L11" s="49">
        <v>4.1666666666666666E-3</v>
      </c>
    </row>
    <row r="12" spans="1:12" s="3" customFormat="1" ht="14.4" x14ac:dyDescent="0.3">
      <c r="A12" s="197">
        <v>11</v>
      </c>
      <c r="B12" s="21" t="s">
        <v>355</v>
      </c>
      <c r="C12" s="21" t="s">
        <v>293</v>
      </c>
      <c r="D12" s="236">
        <v>149.16999999999999</v>
      </c>
      <c r="E12" s="24">
        <v>15</v>
      </c>
      <c r="F12" s="24">
        <v>15</v>
      </c>
      <c r="G12" s="59">
        <v>0</v>
      </c>
      <c r="H12" s="59">
        <v>0</v>
      </c>
      <c r="I12" s="59">
        <v>0</v>
      </c>
      <c r="J12" s="59">
        <v>0</v>
      </c>
      <c r="K12" s="182">
        <f t="shared" si="0"/>
        <v>30</v>
      </c>
      <c r="L12" s="49">
        <v>4.1666666666666666E-3</v>
      </c>
    </row>
    <row r="13" spans="1:12" s="3" customFormat="1" ht="14.4" x14ac:dyDescent="0.3">
      <c r="A13" s="197">
        <v>12</v>
      </c>
      <c r="B13" s="21" t="s">
        <v>134</v>
      </c>
      <c r="C13" s="21" t="s">
        <v>349</v>
      </c>
      <c r="D13" s="236">
        <v>4638</v>
      </c>
      <c r="E13" s="24">
        <v>15</v>
      </c>
      <c r="F13" s="24">
        <v>0</v>
      </c>
      <c r="G13" s="59">
        <v>0</v>
      </c>
      <c r="H13" s="59">
        <v>0</v>
      </c>
      <c r="I13" s="59">
        <v>0</v>
      </c>
      <c r="J13" s="59">
        <v>0</v>
      </c>
      <c r="K13" s="182">
        <f t="shared" si="0"/>
        <v>15</v>
      </c>
      <c r="L13" s="49">
        <v>4.1666666666666666E-3</v>
      </c>
    </row>
    <row r="14" spans="1:12" s="1" customFormat="1" ht="14.4" x14ac:dyDescent="0.3">
      <c r="A14" s="197">
        <v>13</v>
      </c>
      <c r="B14" s="106" t="s">
        <v>369</v>
      </c>
      <c r="C14" s="106" t="s">
        <v>387</v>
      </c>
      <c r="D14" s="236">
        <v>0</v>
      </c>
      <c r="E14" s="24">
        <v>0</v>
      </c>
      <c r="F14" s="24">
        <v>0</v>
      </c>
      <c r="G14" s="59">
        <v>0</v>
      </c>
      <c r="H14" s="59">
        <v>0</v>
      </c>
      <c r="I14" s="59">
        <v>0</v>
      </c>
      <c r="J14" s="59">
        <v>0</v>
      </c>
      <c r="K14" s="31">
        <v>0</v>
      </c>
      <c r="L14" s="49">
        <v>4.1666666666666666E-3</v>
      </c>
    </row>
    <row r="15" spans="1:12" ht="14.4" x14ac:dyDescent="0.3">
      <c r="A15" s="197">
        <v>16</v>
      </c>
      <c r="B15" s="21"/>
      <c r="C15" s="21"/>
      <c r="D15" s="236"/>
      <c r="E15" s="24"/>
      <c r="F15" s="24"/>
      <c r="G15" s="59"/>
      <c r="H15" s="59"/>
      <c r="I15" s="59"/>
      <c r="J15" s="59"/>
      <c r="K15" s="31">
        <f>SUM(E15:J15)</f>
        <v>0</v>
      </c>
      <c r="L15" s="49"/>
    </row>
    <row r="16" spans="1:12" ht="14.4" x14ac:dyDescent="0.3">
      <c r="A16" s="197">
        <v>17</v>
      </c>
      <c r="B16" s="21"/>
      <c r="C16" s="21"/>
      <c r="D16" s="236"/>
      <c r="E16" s="24"/>
      <c r="F16" s="24"/>
      <c r="G16" s="59"/>
      <c r="H16" s="59"/>
      <c r="I16" s="59"/>
      <c r="J16" s="59"/>
      <c r="K16" s="31">
        <f t="shared" ref="K16:K29" si="1">SUM(E16:J16)</f>
        <v>0</v>
      </c>
      <c r="L16" s="49"/>
    </row>
    <row r="17" spans="1:12" ht="14.4" x14ac:dyDescent="0.3">
      <c r="A17" s="197">
        <v>18</v>
      </c>
      <c r="B17" s="30"/>
      <c r="C17" s="30"/>
      <c r="D17" s="236"/>
      <c r="E17" s="24"/>
      <c r="F17" s="24"/>
      <c r="G17" s="59"/>
      <c r="H17" s="59"/>
      <c r="I17" s="59"/>
      <c r="J17" s="59"/>
      <c r="K17" s="31">
        <f t="shared" si="1"/>
        <v>0</v>
      </c>
      <c r="L17" s="49"/>
    </row>
    <row r="18" spans="1:12" ht="14.4" x14ac:dyDescent="0.3">
      <c r="A18" s="197">
        <v>19</v>
      </c>
      <c r="B18" s="21"/>
      <c r="C18" s="21"/>
      <c r="D18" s="236"/>
      <c r="E18" s="24"/>
      <c r="F18" s="24"/>
      <c r="G18" s="59"/>
      <c r="H18" s="59"/>
      <c r="I18" s="59"/>
      <c r="J18" s="59"/>
      <c r="K18" s="31">
        <f t="shared" si="1"/>
        <v>0</v>
      </c>
      <c r="L18" s="49"/>
    </row>
    <row r="19" spans="1:12" s="3" customFormat="1" ht="14.4" x14ac:dyDescent="0.3">
      <c r="A19" s="197">
        <v>20</v>
      </c>
      <c r="B19" s="106"/>
      <c r="C19" s="106"/>
      <c r="D19" s="236"/>
      <c r="E19" s="24"/>
      <c r="F19" s="24"/>
      <c r="G19" s="59"/>
      <c r="H19" s="59"/>
      <c r="I19" s="59"/>
      <c r="J19" s="59"/>
      <c r="K19" s="31">
        <f t="shared" si="1"/>
        <v>0</v>
      </c>
      <c r="L19" s="49"/>
    </row>
    <row r="20" spans="1:12" ht="14.4" x14ac:dyDescent="0.3">
      <c r="A20" s="197">
        <v>21</v>
      </c>
      <c r="B20" s="21"/>
      <c r="C20" s="21"/>
      <c r="D20" s="236"/>
      <c r="E20" s="24"/>
      <c r="F20" s="24"/>
      <c r="G20" s="59"/>
      <c r="H20" s="59"/>
      <c r="I20" s="59"/>
      <c r="J20" s="59"/>
      <c r="K20" s="31">
        <f t="shared" si="1"/>
        <v>0</v>
      </c>
      <c r="L20" s="49"/>
    </row>
    <row r="21" spans="1:12" s="3" customFormat="1" ht="14.4" x14ac:dyDescent="0.3">
      <c r="A21" s="197">
        <v>22</v>
      </c>
      <c r="B21" s="21"/>
      <c r="C21" s="21"/>
      <c r="D21" s="236"/>
      <c r="E21" s="24"/>
      <c r="F21" s="24"/>
      <c r="G21" s="59"/>
      <c r="H21" s="59"/>
      <c r="I21" s="59"/>
      <c r="J21" s="59"/>
      <c r="K21" s="31">
        <f t="shared" si="1"/>
        <v>0</v>
      </c>
      <c r="L21" s="49"/>
    </row>
    <row r="22" spans="1:12" ht="14.4" x14ac:dyDescent="0.3">
      <c r="A22" s="197">
        <v>23</v>
      </c>
      <c r="B22" s="21"/>
      <c r="C22" s="21"/>
      <c r="D22" s="236"/>
      <c r="E22" s="24"/>
      <c r="F22" s="24"/>
      <c r="G22" s="59"/>
      <c r="H22" s="59"/>
      <c r="I22" s="59"/>
      <c r="J22" s="59"/>
      <c r="K22" s="31">
        <f t="shared" si="1"/>
        <v>0</v>
      </c>
      <c r="L22" s="49"/>
    </row>
    <row r="23" spans="1:12" ht="14.4" x14ac:dyDescent="0.3">
      <c r="A23" s="197">
        <v>24</v>
      </c>
      <c r="B23" s="21"/>
      <c r="C23" s="21"/>
      <c r="D23" s="236"/>
      <c r="E23" s="24"/>
      <c r="F23" s="24"/>
      <c r="G23" s="59"/>
      <c r="H23" s="59"/>
      <c r="I23" s="59"/>
      <c r="J23" s="59"/>
      <c r="K23" s="31">
        <f t="shared" si="1"/>
        <v>0</v>
      </c>
      <c r="L23" s="49"/>
    </row>
    <row r="24" spans="1:12" ht="14.4" x14ac:dyDescent="0.3">
      <c r="A24" s="197">
        <v>25</v>
      </c>
      <c r="B24" s="21"/>
      <c r="C24" s="21"/>
      <c r="D24" s="236"/>
      <c r="E24" s="21"/>
      <c r="F24" s="21"/>
      <c r="G24" s="59"/>
      <c r="H24" s="59"/>
      <c r="I24" s="59"/>
      <c r="J24" s="59"/>
      <c r="K24" s="31">
        <f t="shared" si="1"/>
        <v>0</v>
      </c>
      <c r="L24" s="48"/>
    </row>
    <row r="25" spans="1:12" ht="14.4" x14ac:dyDescent="0.3">
      <c r="A25" s="197">
        <v>26</v>
      </c>
      <c r="B25" s="21"/>
      <c r="C25" s="21"/>
      <c r="D25" s="236"/>
      <c r="E25" s="21"/>
      <c r="F25" s="21"/>
      <c r="G25" s="59"/>
      <c r="H25" s="59"/>
      <c r="I25" s="59"/>
      <c r="J25" s="59"/>
      <c r="K25" s="31">
        <f t="shared" si="1"/>
        <v>0</v>
      </c>
      <c r="L25" s="48"/>
    </row>
    <row r="26" spans="1:12" s="5" customFormat="1" ht="14.4" x14ac:dyDescent="0.3">
      <c r="A26" s="197">
        <v>27</v>
      </c>
      <c r="B26" s="21"/>
      <c r="C26" s="21"/>
      <c r="D26" s="256"/>
      <c r="E26" s="19"/>
      <c r="F26" s="19"/>
      <c r="G26" s="61"/>
      <c r="H26" s="61"/>
      <c r="I26" s="61"/>
      <c r="J26" s="61"/>
      <c r="K26" s="182">
        <f>SUM(E26:J26)</f>
        <v>0</v>
      </c>
      <c r="L26" s="210"/>
    </row>
    <row r="27" spans="1:12" ht="14.4" x14ac:dyDescent="0.3">
      <c r="A27" s="21">
        <v>28</v>
      </c>
      <c r="B27" s="21"/>
      <c r="C27" s="21"/>
      <c r="D27" s="236"/>
      <c r="E27" s="21"/>
      <c r="F27" s="21"/>
      <c r="G27" s="59"/>
      <c r="H27" s="59"/>
      <c r="I27" s="59"/>
      <c r="J27" s="59"/>
      <c r="K27" s="31">
        <f t="shared" si="1"/>
        <v>0</v>
      </c>
      <c r="L27" s="48"/>
    </row>
    <row r="28" spans="1:12" ht="14.4" x14ac:dyDescent="0.3">
      <c r="A28" s="21">
        <v>29</v>
      </c>
      <c r="B28" s="21"/>
      <c r="C28" s="21"/>
      <c r="D28" s="236"/>
      <c r="E28" s="21"/>
      <c r="F28" s="21"/>
      <c r="G28" s="59"/>
      <c r="H28" s="59"/>
      <c r="I28" s="59"/>
      <c r="J28" s="59"/>
      <c r="K28" s="31">
        <f t="shared" si="1"/>
        <v>0</v>
      </c>
      <c r="L28" s="48"/>
    </row>
    <row r="29" spans="1:12" ht="14.4" x14ac:dyDescent="0.3">
      <c r="A29" s="21">
        <v>30</v>
      </c>
      <c r="B29" s="21"/>
      <c r="C29" s="21"/>
      <c r="D29" s="236"/>
      <c r="E29" s="21"/>
      <c r="F29" s="21"/>
      <c r="G29" s="59"/>
      <c r="H29" s="59"/>
      <c r="I29" s="59"/>
      <c r="J29" s="59"/>
      <c r="K29" s="31">
        <f t="shared" si="1"/>
        <v>0</v>
      </c>
      <c r="L29" s="48"/>
    </row>
  </sheetData>
  <sortState xmlns:xlrd2="http://schemas.microsoft.com/office/spreadsheetml/2017/richdata2" ref="A2:L14">
    <sortCondition descending="1" ref="K2:K14"/>
    <sortCondition ref="L2:L14"/>
    <sortCondition ref="D2:D14"/>
  </sortState>
  <printOptions headings="1" gridLines="1"/>
  <pageMargins left="0.25" right="0.25" top="0.75" bottom="0.75" header="0.3" footer="0.3"/>
  <pageSetup scale="95" fitToHeight="0" orientation="landscape" horizontalDpi="4294967293" r:id="rId1"/>
  <headerFooter>
    <oddHeader>&amp;C&amp;"Cambria,Bold"BOR II Int.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L31"/>
  <sheetViews>
    <sheetView showWhiteSpace="0" view="pageLayout" zoomScaleNormal="100" workbookViewId="0">
      <selection activeCell="A2" sqref="A2:C28"/>
    </sheetView>
  </sheetViews>
  <sheetFormatPr defaultRowHeight="13.8" x14ac:dyDescent="0.25"/>
  <cols>
    <col min="1" max="1" width="2.8984375" customWidth="1"/>
    <col min="2" max="2" width="18.3984375" style="7" customWidth="1"/>
    <col min="3" max="3" width="12.8984375" style="7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81" customWidth="1"/>
    <col min="12" max="12" width="9.69921875" style="117" customWidth="1"/>
  </cols>
  <sheetData>
    <row r="1" spans="1:12" s="5" customFormat="1" ht="14.4" x14ac:dyDescent="0.3">
      <c r="A1" s="33"/>
      <c r="B1" s="41" t="s">
        <v>0</v>
      </c>
      <c r="C1" s="41" t="s">
        <v>1</v>
      </c>
      <c r="D1" s="125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189" t="s">
        <v>155</v>
      </c>
      <c r="K1" s="183" t="s">
        <v>8</v>
      </c>
      <c r="L1" s="125" t="s">
        <v>9</v>
      </c>
    </row>
    <row r="2" spans="1:12" s="1" customFormat="1" ht="14.4" x14ac:dyDescent="0.3">
      <c r="A2" s="197">
        <v>1</v>
      </c>
      <c r="B2" s="21" t="s">
        <v>346</v>
      </c>
      <c r="C2" s="21" t="s">
        <v>347</v>
      </c>
      <c r="D2" s="116"/>
      <c r="E2" s="24"/>
      <c r="F2" s="24"/>
      <c r="G2" s="21"/>
      <c r="H2" s="21"/>
      <c r="I2" s="21"/>
      <c r="J2" s="21"/>
      <c r="K2" s="31">
        <f>SUM(E2:J2)</f>
        <v>0</v>
      </c>
      <c r="L2" s="128"/>
    </row>
    <row r="3" spans="1:12" s="3" customFormat="1" ht="14.4" x14ac:dyDescent="0.3">
      <c r="A3" s="197">
        <v>2</v>
      </c>
      <c r="B3" s="21" t="s">
        <v>341</v>
      </c>
      <c r="C3" s="21" t="s">
        <v>343</v>
      </c>
      <c r="D3" s="116"/>
      <c r="E3" s="24"/>
      <c r="F3" s="24"/>
      <c r="G3" s="21"/>
      <c r="H3" s="21"/>
      <c r="I3" s="21"/>
      <c r="J3" s="21"/>
      <c r="K3" s="31">
        <f t="shared" ref="K3:K31" si="0">SUM(E3:J3)</f>
        <v>0</v>
      </c>
      <c r="L3" s="128"/>
    </row>
    <row r="4" spans="1:12" s="1" customFormat="1" ht="14.4" x14ac:dyDescent="0.3">
      <c r="A4" s="197">
        <v>3</v>
      </c>
      <c r="B4" s="21" t="s">
        <v>206</v>
      </c>
      <c r="C4" s="21" t="s">
        <v>318</v>
      </c>
      <c r="D4" s="116"/>
      <c r="E4" s="24"/>
      <c r="F4" s="24"/>
      <c r="G4" s="21"/>
      <c r="H4" s="21"/>
      <c r="I4" s="21"/>
      <c r="J4" s="21"/>
      <c r="K4" s="31">
        <f t="shared" si="0"/>
        <v>0</v>
      </c>
      <c r="L4" s="128"/>
    </row>
    <row r="5" spans="1:12" s="3" customFormat="1" ht="14.4" x14ac:dyDescent="0.3">
      <c r="A5" s="197">
        <v>4</v>
      </c>
      <c r="B5" s="21" t="s">
        <v>352</v>
      </c>
      <c r="C5" s="21" t="s">
        <v>353</v>
      </c>
      <c r="D5" s="116"/>
      <c r="E5" s="24"/>
      <c r="F5" s="24"/>
      <c r="G5" s="21"/>
      <c r="H5" s="21"/>
      <c r="I5" s="21"/>
      <c r="J5" s="21"/>
      <c r="K5" s="31">
        <f t="shared" si="0"/>
        <v>0</v>
      </c>
      <c r="L5" s="128"/>
    </row>
    <row r="6" spans="1:12" s="1" customFormat="1" ht="14.4" x14ac:dyDescent="0.3">
      <c r="A6" s="197">
        <v>5</v>
      </c>
      <c r="B6" s="21" t="s">
        <v>273</v>
      </c>
      <c r="C6" s="21" t="s">
        <v>339</v>
      </c>
      <c r="D6" s="116"/>
      <c r="E6" s="24"/>
      <c r="F6" s="24"/>
      <c r="G6" s="21"/>
      <c r="H6" s="21"/>
      <c r="I6" s="21"/>
      <c r="J6" s="21"/>
      <c r="K6" s="31">
        <f t="shared" si="0"/>
        <v>0</v>
      </c>
      <c r="L6" s="128"/>
    </row>
    <row r="7" spans="1:12" s="3" customFormat="1" ht="14.4" x14ac:dyDescent="0.3">
      <c r="A7" s="197">
        <v>6</v>
      </c>
      <c r="B7" s="21" t="s">
        <v>211</v>
      </c>
      <c r="C7" s="21" t="s">
        <v>328</v>
      </c>
      <c r="D7" s="116"/>
      <c r="E7" s="24"/>
      <c r="F7" s="24"/>
      <c r="G7" s="21"/>
      <c r="H7" s="21"/>
      <c r="I7" s="21"/>
      <c r="J7" s="21"/>
      <c r="K7" s="31">
        <f t="shared" si="0"/>
        <v>0</v>
      </c>
      <c r="L7" s="128"/>
    </row>
    <row r="8" spans="1:12" s="1" customFormat="1" ht="14.4" x14ac:dyDescent="0.3">
      <c r="A8" s="197">
        <v>7</v>
      </c>
      <c r="B8" s="21" t="s">
        <v>206</v>
      </c>
      <c r="C8" s="21" t="s">
        <v>23</v>
      </c>
      <c r="D8" s="116"/>
      <c r="E8" s="24"/>
      <c r="F8" s="24"/>
      <c r="G8" s="21"/>
      <c r="H8" s="21"/>
      <c r="I8" s="21"/>
      <c r="J8" s="21"/>
      <c r="K8" s="31">
        <f t="shared" si="0"/>
        <v>0</v>
      </c>
      <c r="L8" s="128"/>
    </row>
    <row r="9" spans="1:12" s="3" customFormat="1" ht="14.4" x14ac:dyDescent="0.3">
      <c r="A9" s="197">
        <v>8</v>
      </c>
      <c r="B9" s="21" t="s">
        <v>341</v>
      </c>
      <c r="C9" s="21" t="s">
        <v>344</v>
      </c>
      <c r="D9" s="116"/>
      <c r="E9" s="24"/>
      <c r="F9" s="24"/>
      <c r="G9" s="21"/>
      <c r="H9" s="21"/>
      <c r="I9" s="21"/>
      <c r="J9" s="21"/>
      <c r="K9" s="31">
        <f t="shared" si="0"/>
        <v>0</v>
      </c>
      <c r="L9" s="128"/>
    </row>
    <row r="10" spans="1:12" s="1" customFormat="1" ht="14.4" x14ac:dyDescent="0.3">
      <c r="A10" s="197">
        <v>9</v>
      </c>
      <c r="B10" s="21" t="s">
        <v>354</v>
      </c>
      <c r="C10" s="21" t="s">
        <v>333</v>
      </c>
      <c r="D10" s="116"/>
      <c r="E10" s="24"/>
      <c r="F10" s="24"/>
      <c r="G10" s="21"/>
      <c r="H10" s="21"/>
      <c r="I10" s="21"/>
      <c r="J10" s="21"/>
      <c r="K10" s="31">
        <f t="shared" si="0"/>
        <v>0</v>
      </c>
      <c r="L10" s="128"/>
    </row>
    <row r="11" spans="1:12" s="3" customFormat="1" ht="14.4" x14ac:dyDescent="0.3">
      <c r="A11" s="197">
        <v>10</v>
      </c>
      <c r="B11" s="21" t="s">
        <v>134</v>
      </c>
      <c r="C11" s="21" t="s">
        <v>295</v>
      </c>
      <c r="D11" s="116"/>
      <c r="E11" s="24"/>
      <c r="F11" s="24"/>
      <c r="G11" s="21"/>
      <c r="H11" s="21"/>
      <c r="I11" s="21"/>
      <c r="J11" s="21"/>
      <c r="K11" s="31">
        <f t="shared" si="0"/>
        <v>0</v>
      </c>
      <c r="L11" s="128"/>
    </row>
    <row r="12" spans="1:12" s="1" customFormat="1" ht="14.4" x14ac:dyDescent="0.3">
      <c r="A12" s="197">
        <v>11</v>
      </c>
      <c r="B12" s="21" t="s">
        <v>273</v>
      </c>
      <c r="C12" s="21" t="s">
        <v>340</v>
      </c>
      <c r="D12" s="116"/>
      <c r="E12" s="24"/>
      <c r="F12" s="24"/>
      <c r="G12" s="21"/>
      <c r="H12" s="21"/>
      <c r="I12" s="21"/>
      <c r="J12" s="21"/>
      <c r="K12" s="31">
        <f t="shared" si="0"/>
        <v>0</v>
      </c>
      <c r="L12" s="128"/>
    </row>
    <row r="13" spans="1:12" s="3" customFormat="1" ht="14.4" x14ac:dyDescent="0.3">
      <c r="A13" s="197">
        <v>12</v>
      </c>
      <c r="B13" s="21" t="s">
        <v>148</v>
      </c>
      <c r="C13" s="21" t="s">
        <v>269</v>
      </c>
      <c r="D13" s="116"/>
      <c r="E13" s="24"/>
      <c r="F13" s="24"/>
      <c r="G13" s="21"/>
      <c r="H13" s="21"/>
      <c r="I13" s="21"/>
      <c r="J13" s="21"/>
      <c r="K13" s="31">
        <f t="shared" si="0"/>
        <v>0</v>
      </c>
      <c r="L13" s="128"/>
    </row>
    <row r="14" spans="1:12" s="1" customFormat="1" ht="14.4" x14ac:dyDescent="0.3">
      <c r="A14" s="197">
        <v>13</v>
      </c>
      <c r="B14" s="21" t="s">
        <v>341</v>
      </c>
      <c r="C14" s="21" t="s">
        <v>342</v>
      </c>
      <c r="D14" s="116"/>
      <c r="E14" s="24"/>
      <c r="F14" s="24"/>
      <c r="G14" s="21"/>
      <c r="H14" s="21"/>
      <c r="I14" s="21"/>
      <c r="J14" s="21"/>
      <c r="K14" s="31">
        <f t="shared" si="0"/>
        <v>0</v>
      </c>
      <c r="L14" s="128"/>
    </row>
    <row r="15" spans="1:12" s="3" customFormat="1" ht="14.4" x14ac:dyDescent="0.3">
      <c r="A15" s="197">
        <v>14</v>
      </c>
      <c r="B15" s="21" t="s">
        <v>241</v>
      </c>
      <c r="C15" s="21" t="s">
        <v>290</v>
      </c>
      <c r="D15" s="116"/>
      <c r="E15" s="24"/>
      <c r="F15" s="24"/>
      <c r="G15" s="21"/>
      <c r="H15" s="21"/>
      <c r="I15" s="21"/>
      <c r="J15" s="21"/>
      <c r="K15" s="31">
        <f t="shared" si="0"/>
        <v>0</v>
      </c>
      <c r="L15" s="128"/>
    </row>
    <row r="16" spans="1:12" s="1" customFormat="1" ht="14.4" x14ac:dyDescent="0.3">
      <c r="A16" s="197">
        <v>15</v>
      </c>
      <c r="B16" s="21" t="s">
        <v>346</v>
      </c>
      <c r="C16" s="21" t="s">
        <v>348</v>
      </c>
      <c r="D16" s="116"/>
      <c r="E16" s="21"/>
      <c r="F16" s="21"/>
      <c r="G16" s="21"/>
      <c r="H16" s="21"/>
      <c r="I16" s="21"/>
      <c r="J16" s="21"/>
      <c r="K16" s="31">
        <f t="shared" si="0"/>
        <v>0</v>
      </c>
      <c r="L16" s="116"/>
    </row>
    <row r="17" spans="1:12" s="3" customFormat="1" ht="14.4" x14ac:dyDescent="0.3">
      <c r="A17" s="197">
        <v>16</v>
      </c>
      <c r="B17" s="21" t="s">
        <v>134</v>
      </c>
      <c r="C17" s="21" t="s">
        <v>349</v>
      </c>
      <c r="D17" s="116"/>
      <c r="E17" s="21"/>
      <c r="F17" s="21"/>
      <c r="G17" s="21"/>
      <c r="H17" s="21"/>
      <c r="I17" s="21"/>
      <c r="J17" s="21"/>
      <c r="K17" s="31">
        <f t="shared" si="0"/>
        <v>0</v>
      </c>
      <c r="L17" s="116"/>
    </row>
    <row r="18" spans="1:12" ht="14.4" x14ac:dyDescent="0.3">
      <c r="A18" s="197">
        <v>17</v>
      </c>
      <c r="B18" s="21" t="s">
        <v>211</v>
      </c>
      <c r="C18" s="21" t="s">
        <v>212</v>
      </c>
      <c r="D18" s="116"/>
      <c r="E18" s="21"/>
      <c r="F18" s="21"/>
      <c r="G18" s="21"/>
      <c r="H18" s="21"/>
      <c r="I18" s="21"/>
      <c r="J18" s="21"/>
      <c r="K18" s="31">
        <f t="shared" si="0"/>
        <v>0</v>
      </c>
      <c r="L18" s="116"/>
    </row>
    <row r="19" spans="1:12" s="3" customFormat="1" ht="14.4" x14ac:dyDescent="0.3">
      <c r="A19" s="197">
        <v>18</v>
      </c>
      <c r="B19" s="30" t="s">
        <v>273</v>
      </c>
      <c r="C19" s="30" t="s">
        <v>351</v>
      </c>
      <c r="D19" s="116"/>
      <c r="E19" s="21"/>
      <c r="F19" s="21"/>
      <c r="G19" s="21"/>
      <c r="H19" s="21"/>
      <c r="I19" s="21"/>
      <c r="J19" s="21"/>
      <c r="K19" s="31">
        <f t="shared" si="0"/>
        <v>0</v>
      </c>
      <c r="L19" s="116"/>
    </row>
    <row r="20" spans="1:12" ht="14.4" x14ac:dyDescent="0.3">
      <c r="A20" s="197">
        <v>19</v>
      </c>
      <c r="B20" s="21" t="s">
        <v>352</v>
      </c>
      <c r="C20" s="21" t="s">
        <v>107</v>
      </c>
      <c r="D20" s="116"/>
      <c r="E20" s="21"/>
      <c r="F20" s="21"/>
      <c r="G20" s="21"/>
      <c r="H20" s="21"/>
      <c r="I20" s="21"/>
      <c r="J20" s="21"/>
      <c r="K20" s="31">
        <f t="shared" si="0"/>
        <v>0</v>
      </c>
      <c r="L20" s="116"/>
    </row>
    <row r="21" spans="1:12" s="3" customFormat="1" ht="14.4" x14ac:dyDescent="0.3">
      <c r="A21" s="197">
        <v>20</v>
      </c>
      <c r="B21" s="106" t="s">
        <v>231</v>
      </c>
      <c r="C21" s="106" t="s">
        <v>296</v>
      </c>
      <c r="D21" s="116"/>
      <c r="E21" s="21"/>
      <c r="F21" s="21"/>
      <c r="G21" s="21"/>
      <c r="H21" s="21"/>
      <c r="I21" s="21"/>
      <c r="J21" s="21"/>
      <c r="K21" s="31">
        <f t="shared" si="0"/>
        <v>0</v>
      </c>
      <c r="L21" s="116"/>
    </row>
    <row r="22" spans="1:12" ht="14.4" x14ac:dyDescent="0.3">
      <c r="A22" s="197">
        <v>21</v>
      </c>
      <c r="B22" s="21" t="s">
        <v>341</v>
      </c>
      <c r="C22" s="21" t="s">
        <v>255</v>
      </c>
      <c r="D22" s="116"/>
      <c r="E22" s="21"/>
      <c r="F22" s="21"/>
      <c r="G22" s="21"/>
      <c r="H22" s="21"/>
      <c r="I22" s="21"/>
      <c r="J22" s="21"/>
      <c r="K22" s="31">
        <f t="shared" si="0"/>
        <v>0</v>
      </c>
      <c r="L22" s="116"/>
    </row>
    <row r="23" spans="1:12" s="3" customFormat="1" ht="14.4" x14ac:dyDescent="0.3">
      <c r="A23" s="197">
        <v>22</v>
      </c>
      <c r="B23" s="21" t="s">
        <v>273</v>
      </c>
      <c r="C23" s="21" t="s">
        <v>350</v>
      </c>
      <c r="D23" s="116"/>
      <c r="E23" s="21"/>
      <c r="F23" s="21"/>
      <c r="G23" s="21"/>
      <c r="H23" s="21"/>
      <c r="I23" s="21"/>
      <c r="J23" s="21"/>
      <c r="K23" s="31">
        <f t="shared" si="0"/>
        <v>0</v>
      </c>
      <c r="L23" s="116"/>
    </row>
    <row r="24" spans="1:12" ht="14.4" x14ac:dyDescent="0.3">
      <c r="A24" s="197">
        <v>23</v>
      </c>
      <c r="B24" s="21" t="s">
        <v>241</v>
      </c>
      <c r="C24" s="21" t="s">
        <v>243</v>
      </c>
      <c r="D24" s="116"/>
      <c r="E24" s="21"/>
      <c r="F24" s="21"/>
      <c r="G24" s="21"/>
      <c r="H24" s="21"/>
      <c r="I24" s="21"/>
      <c r="J24" s="21"/>
      <c r="K24" s="31">
        <f t="shared" si="0"/>
        <v>0</v>
      </c>
      <c r="L24" s="116"/>
    </row>
    <row r="25" spans="1:12" s="3" customFormat="1" ht="14.4" x14ac:dyDescent="0.3">
      <c r="A25" s="197">
        <v>24</v>
      </c>
      <c r="B25" s="21" t="s">
        <v>148</v>
      </c>
      <c r="C25" s="21" t="s">
        <v>309</v>
      </c>
      <c r="D25" s="116"/>
      <c r="E25" s="21"/>
      <c r="F25" s="21"/>
      <c r="G25" s="21"/>
      <c r="H25" s="21"/>
      <c r="I25" s="21"/>
      <c r="J25" s="21"/>
      <c r="K25" s="31">
        <f t="shared" si="0"/>
        <v>0</v>
      </c>
      <c r="L25" s="116"/>
    </row>
    <row r="26" spans="1:12" ht="14.4" x14ac:dyDescent="0.3">
      <c r="A26" s="197">
        <v>25</v>
      </c>
      <c r="B26" s="21" t="s">
        <v>145</v>
      </c>
      <c r="C26" s="21" t="s">
        <v>175</v>
      </c>
      <c r="D26" s="116"/>
      <c r="E26" s="21"/>
      <c r="F26" s="21"/>
      <c r="G26" s="21"/>
      <c r="H26" s="21"/>
      <c r="I26" s="21"/>
      <c r="J26" s="21"/>
      <c r="K26" s="31">
        <f t="shared" si="0"/>
        <v>0</v>
      </c>
      <c r="L26" s="116"/>
    </row>
    <row r="27" spans="1:12" ht="14.4" x14ac:dyDescent="0.3">
      <c r="A27" s="197">
        <v>26</v>
      </c>
      <c r="B27" s="21" t="s">
        <v>206</v>
      </c>
      <c r="C27" s="21" t="s">
        <v>165</v>
      </c>
      <c r="D27" s="116"/>
      <c r="E27" s="21"/>
      <c r="F27" s="21"/>
      <c r="G27" s="21"/>
      <c r="H27" s="21"/>
      <c r="I27" s="21"/>
      <c r="J27" s="21"/>
      <c r="K27" s="31">
        <f t="shared" si="0"/>
        <v>0</v>
      </c>
      <c r="L27" s="116"/>
    </row>
    <row r="28" spans="1:12" ht="14.4" x14ac:dyDescent="0.3">
      <c r="A28" s="197">
        <v>27</v>
      </c>
      <c r="B28" s="21" t="s">
        <v>241</v>
      </c>
      <c r="C28" s="21" t="s">
        <v>242</v>
      </c>
      <c r="D28" s="116"/>
      <c r="E28" s="21"/>
      <c r="F28" s="21"/>
      <c r="G28" s="21"/>
      <c r="H28" s="21"/>
      <c r="I28" s="21"/>
      <c r="J28" s="21"/>
      <c r="K28" s="31">
        <f t="shared" si="0"/>
        <v>0</v>
      </c>
      <c r="L28" s="116"/>
    </row>
    <row r="29" spans="1:12" ht="14.4" x14ac:dyDescent="0.3">
      <c r="A29" s="21">
        <v>28</v>
      </c>
      <c r="B29" s="21"/>
      <c r="C29" s="21"/>
      <c r="D29" s="116"/>
      <c r="E29" s="21"/>
      <c r="F29" s="21"/>
      <c r="G29" s="21"/>
      <c r="H29" s="21"/>
      <c r="I29" s="21"/>
      <c r="J29" s="21"/>
      <c r="K29" s="31">
        <f t="shared" si="0"/>
        <v>0</v>
      </c>
      <c r="L29" s="116"/>
    </row>
    <row r="30" spans="1:12" ht="14.4" x14ac:dyDescent="0.3">
      <c r="A30" s="21">
        <v>29</v>
      </c>
      <c r="B30" s="21"/>
      <c r="C30" s="21"/>
      <c r="D30" s="116"/>
      <c r="E30" s="21"/>
      <c r="F30" s="21"/>
      <c r="G30" s="21"/>
      <c r="H30" s="21"/>
      <c r="I30" s="21"/>
      <c r="J30" s="21"/>
      <c r="K30" s="31">
        <f t="shared" si="0"/>
        <v>0</v>
      </c>
      <c r="L30" s="116"/>
    </row>
    <row r="31" spans="1:12" ht="14.4" x14ac:dyDescent="0.3">
      <c r="A31" s="21">
        <v>30</v>
      </c>
      <c r="B31" s="21"/>
      <c r="C31" s="21"/>
      <c r="D31" s="116"/>
      <c r="E31" s="21"/>
      <c r="F31" s="21"/>
      <c r="G31" s="21"/>
      <c r="H31" s="21"/>
      <c r="I31" s="21"/>
      <c r="J31" s="21"/>
      <c r="K31" s="31">
        <f t="shared" si="0"/>
        <v>0</v>
      </c>
      <c r="L31" s="116"/>
    </row>
  </sheetData>
  <sortState xmlns:xlrd2="http://schemas.microsoft.com/office/spreadsheetml/2017/richdata2" ref="A2:L21">
    <sortCondition descending="1" ref="K2:K21"/>
    <sortCondition ref="L2:L21"/>
    <sortCondition ref="D2:D21"/>
  </sortState>
  <printOptions headings="1" gridLines="1"/>
  <pageMargins left="0.7" right="0.7" top="0.75" bottom="0.75" header="0.3" footer="0.3"/>
  <pageSetup orientation="landscape" r:id="rId1"/>
  <headerFooter>
    <oddHeader>&amp;CIntermediate Day 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R27"/>
  <sheetViews>
    <sheetView tabSelected="1" showWhiteSpace="0" view="pageLayout" zoomScale="90" zoomScaleNormal="100" zoomScalePageLayoutView="90" workbookViewId="0">
      <selection sqref="A1:R14"/>
    </sheetView>
  </sheetViews>
  <sheetFormatPr defaultRowHeight="13.8" x14ac:dyDescent="0.25"/>
  <cols>
    <col min="1" max="1" width="4.19921875" customWidth="1"/>
    <col min="2" max="2" width="17.69921875" style="140" customWidth="1"/>
    <col min="3" max="3" width="10.09765625" style="140" customWidth="1"/>
    <col min="4" max="7" width="9" style="134"/>
    <col min="8" max="8" width="12" style="138" customWidth="1"/>
    <col min="9" max="9" width="11.69921875" style="46" customWidth="1"/>
    <col min="10" max="11" width="11.5" style="46" customWidth="1"/>
    <col min="12" max="12" width="11.09765625" style="46" customWidth="1"/>
    <col min="13" max="13" width="10.59765625" style="16" customWidth="1"/>
    <col min="14" max="14" width="11.3984375" style="220" customWidth="1"/>
    <col min="15" max="15" width="9" style="220"/>
    <col min="16" max="17" width="9" style="134"/>
    <col min="18" max="18" width="9" style="218"/>
  </cols>
  <sheetData>
    <row r="1" spans="1:18" s="5" customFormat="1" ht="14.4" x14ac:dyDescent="0.3">
      <c r="A1" s="56"/>
      <c r="B1" s="139" t="s">
        <v>0</v>
      </c>
      <c r="C1" s="139" t="s">
        <v>1</v>
      </c>
      <c r="D1" s="133" t="s">
        <v>10</v>
      </c>
      <c r="E1" s="133" t="s">
        <v>11</v>
      </c>
      <c r="F1" s="133" t="s">
        <v>17</v>
      </c>
      <c r="G1" s="133" t="s">
        <v>178</v>
      </c>
      <c r="H1" s="137" t="s">
        <v>12</v>
      </c>
      <c r="I1" s="113" t="s">
        <v>13</v>
      </c>
      <c r="J1" s="57" t="s">
        <v>14</v>
      </c>
      <c r="K1" s="57" t="s">
        <v>18</v>
      </c>
      <c r="L1" s="57" t="s">
        <v>179</v>
      </c>
      <c r="M1" s="114" t="s">
        <v>19</v>
      </c>
      <c r="N1" s="226" t="s">
        <v>15</v>
      </c>
      <c r="O1" s="226" t="s">
        <v>16</v>
      </c>
      <c r="P1" s="133" t="s">
        <v>20</v>
      </c>
      <c r="Q1" s="133" t="s">
        <v>180</v>
      </c>
      <c r="R1" s="83" t="s">
        <v>9</v>
      </c>
    </row>
    <row r="2" spans="1:18" s="10" customFormat="1" ht="14.4" x14ac:dyDescent="0.3">
      <c r="A2" s="21">
        <v>1</v>
      </c>
      <c r="B2" s="173" t="str">
        <f>'INT 1'!B3</f>
        <v>Guy Johnson</v>
      </c>
      <c r="C2" s="173" t="str">
        <f>'INT 1'!C3</f>
        <v>Ruby</v>
      </c>
      <c r="D2" s="132">
        <v>10600</v>
      </c>
      <c r="E2" s="146">
        <f>VLOOKUP(C2,'INT 2'!C2:D15,2,FALSE)</f>
        <v>5338</v>
      </c>
      <c r="F2" s="146">
        <v>0</v>
      </c>
      <c r="G2" s="132">
        <v>0</v>
      </c>
      <c r="H2" s="129">
        <f t="shared" ref="H2:H14" si="0">SUM(D2:G2)</f>
        <v>15938</v>
      </c>
      <c r="I2" s="107">
        <f>VLOOKUP(C2,'INT 1'!$C$2:$K$29,9,FALSE)</f>
        <v>75</v>
      </c>
      <c r="J2" s="31">
        <f>VLOOKUP(C2,'INT 2'!$C$2:$K$29,9,FALSE)</f>
        <v>75</v>
      </c>
      <c r="K2" s="31">
        <v>0</v>
      </c>
      <c r="L2" s="31"/>
      <c r="M2" s="107">
        <f t="shared" ref="M2:M14" si="1">SUM(I2:L2)</f>
        <v>150</v>
      </c>
      <c r="N2" s="225">
        <f>VLOOKUP(C2,'INT 1'!$C$2:$L$29,10,FALSE)</f>
        <v>2.7666666666666668E-3</v>
      </c>
      <c r="O2" s="231">
        <f>VLOOKUP(C2,'INT 2'!$C$2:$L$29,10,FALSE)</f>
        <v>3.4499999999999999E-3</v>
      </c>
      <c r="P2" s="146">
        <v>0</v>
      </c>
      <c r="Q2" s="132"/>
      <c r="R2" s="50">
        <f t="shared" ref="R2:R14" si="2">SUM(N2:Q2)</f>
        <v>6.2166666666666672E-3</v>
      </c>
    </row>
    <row r="3" spans="1:18" s="11" customFormat="1" ht="14.4" x14ac:dyDescent="0.3">
      <c r="A3" s="21">
        <v>2</v>
      </c>
      <c r="B3" s="173" t="str">
        <f>'INT 1'!B7</f>
        <v>Shauna Mossier</v>
      </c>
      <c r="C3" s="173" t="str">
        <f>'INT 1'!C7</f>
        <v>Sophie</v>
      </c>
      <c r="D3" s="132">
        <f>VLOOKUP(C3,'INT 1'!$C$2:$D$29,2,FALSE)</f>
        <v>3694</v>
      </c>
      <c r="E3" s="146">
        <f>VLOOKUP(C3,'INT 2'!C2:D15,2,FALSE)</f>
        <v>5551</v>
      </c>
      <c r="F3" s="146">
        <v>0</v>
      </c>
      <c r="G3" s="132">
        <v>0</v>
      </c>
      <c r="H3" s="129">
        <f t="shared" si="0"/>
        <v>9245</v>
      </c>
      <c r="I3" s="107">
        <f>VLOOKUP(C3,'INT 1'!$C$2:$K$29,9,FALSE)</f>
        <v>75</v>
      </c>
      <c r="J3" s="31">
        <f>VLOOKUP(C3,'INT 2'!$C$2:$K$16,9,FALSE)</f>
        <v>75</v>
      </c>
      <c r="K3" s="31">
        <v>0</v>
      </c>
      <c r="L3" s="31"/>
      <c r="M3" s="107">
        <f t="shared" si="1"/>
        <v>150</v>
      </c>
      <c r="N3" s="225">
        <f>VLOOKUP(C3,'INT 1'!$C$2:$L$29,10,FALSE)</f>
        <v>4.0957175925925926E-3</v>
      </c>
      <c r="O3" s="231">
        <f>VLOOKUP(C3,'INT 2'!$C$2:$L$16,10,FALSE)</f>
        <v>3.3123842592592597E-3</v>
      </c>
      <c r="P3" s="146">
        <v>0</v>
      </c>
      <c r="Q3" s="132"/>
      <c r="R3" s="50">
        <f t="shared" si="2"/>
        <v>7.4081018518518523E-3</v>
      </c>
    </row>
    <row r="4" spans="1:18" s="9" customFormat="1" ht="14.4" x14ac:dyDescent="0.3">
      <c r="A4" s="21">
        <v>3</v>
      </c>
      <c r="B4" s="173" t="str">
        <f>'INT 1'!B6</f>
        <v>Glenda Blessing</v>
      </c>
      <c r="C4" s="173" t="str">
        <f>'INT 1'!C6</f>
        <v>Bob</v>
      </c>
      <c r="D4" s="132">
        <v>10605</v>
      </c>
      <c r="E4" s="146">
        <f>VLOOKUP(C4,'INT 2'!C4:D19,2,FALSE)</f>
        <v>150.27000000000001</v>
      </c>
      <c r="F4" s="146">
        <v>0</v>
      </c>
      <c r="G4" s="132">
        <v>0</v>
      </c>
      <c r="H4" s="129">
        <f t="shared" si="0"/>
        <v>10755.27</v>
      </c>
      <c r="I4" s="107">
        <f>VLOOKUP(C4,'INT 1'!$C$2:$K$29,9,FALSE)</f>
        <v>75</v>
      </c>
      <c r="J4" s="31">
        <f>VLOOKUP(C4,'INT 2'!$C$2:$K$16,9,FALSE)</f>
        <v>75</v>
      </c>
      <c r="K4" s="31">
        <v>0</v>
      </c>
      <c r="L4" s="31"/>
      <c r="M4" s="107">
        <f t="shared" si="1"/>
        <v>150</v>
      </c>
      <c r="N4" s="225">
        <f>VLOOKUP(C4,'INT 1'!$C$2:$L$29,10,FALSE)</f>
        <v>3.9670138888888888E-3</v>
      </c>
      <c r="O4" s="231">
        <f>VLOOKUP(C4,'INT 2'!$C$2:$L$16,10,FALSE)</f>
        <v>3.5564814814814816E-3</v>
      </c>
      <c r="P4" s="146">
        <v>0</v>
      </c>
      <c r="Q4" s="132"/>
      <c r="R4" s="50">
        <f t="shared" si="2"/>
        <v>7.5234953703703705E-3</v>
      </c>
    </row>
    <row r="5" spans="1:18" s="3" customFormat="1" ht="14.4" x14ac:dyDescent="0.3">
      <c r="A5" s="21">
        <v>4</v>
      </c>
      <c r="B5" s="173" t="str">
        <f>'INT 1'!B8</f>
        <v>Guy Johnson</v>
      </c>
      <c r="C5" s="173" t="str">
        <f>'INT 1'!C8</f>
        <v>Kit</v>
      </c>
      <c r="D5" s="132">
        <f>VLOOKUP(C5,'INT 1'!$C$2:$D$29,2,FALSE)</f>
        <v>5881</v>
      </c>
      <c r="E5" s="146">
        <f>VLOOKUP(C5,'INT 2'!C2:D15,2,FALSE)</f>
        <v>5545</v>
      </c>
      <c r="F5" s="146">
        <v>0</v>
      </c>
      <c r="G5" s="132">
        <v>0</v>
      </c>
      <c r="H5" s="129">
        <f t="shared" si="0"/>
        <v>11426</v>
      </c>
      <c r="I5" s="107">
        <f>VLOOKUP(C5,'INT 1'!$C$2:$K$29,9,FALSE)</f>
        <v>75</v>
      </c>
      <c r="J5" s="31">
        <f>VLOOKUP(C5,'INT 2'!$C$2:$K$16,9,FALSE)</f>
        <v>75</v>
      </c>
      <c r="K5" s="31">
        <v>0</v>
      </c>
      <c r="L5" s="31"/>
      <c r="M5" s="107">
        <f t="shared" si="1"/>
        <v>150</v>
      </c>
      <c r="N5" s="225">
        <f>VLOOKUP(C5,'INT 1'!$C$2:$L$29,10,FALSE)</f>
        <v>4.1462962962962964E-3</v>
      </c>
      <c r="O5" s="231">
        <f>VLOOKUP(C5,'INT 2'!$C$2:$L$16,10,FALSE)</f>
        <v>4.1465277777777776E-3</v>
      </c>
      <c r="P5" s="146">
        <v>0</v>
      </c>
      <c r="Q5" s="132"/>
      <c r="R5" s="50">
        <f t="shared" si="2"/>
        <v>8.292824074074074E-3</v>
      </c>
    </row>
    <row r="6" spans="1:18" s="9" customFormat="1" ht="14.4" x14ac:dyDescent="0.3">
      <c r="A6" s="21">
        <v>5</v>
      </c>
      <c r="B6" s="173" t="str">
        <f>'INT 1'!B5</f>
        <v>Steve Scott</v>
      </c>
      <c r="C6" s="173" t="str">
        <f>'INT 1'!C5</f>
        <v>Chip</v>
      </c>
      <c r="D6" s="132">
        <f>VLOOKUP(C6,'INT 1'!$C$2:$D$29,2,FALSE)</f>
        <v>1873</v>
      </c>
      <c r="E6" s="146">
        <f>VLOOKUP(C6,'INT 2'!C3:D18,2,FALSE)</f>
        <v>5358</v>
      </c>
      <c r="F6" s="146">
        <v>0</v>
      </c>
      <c r="G6" s="132">
        <v>0</v>
      </c>
      <c r="H6" s="129">
        <f t="shared" si="0"/>
        <v>7231</v>
      </c>
      <c r="I6" s="107">
        <f>VLOOKUP(C6,'INT 1'!$C$2:$K$29,9,FALSE)</f>
        <v>75</v>
      </c>
      <c r="J6" s="31">
        <f>VLOOKUP(C6,'INT 2'!$C$2:$K$16,9,FALSE)</f>
        <v>60</v>
      </c>
      <c r="K6" s="31">
        <v>0</v>
      </c>
      <c r="L6" s="31"/>
      <c r="M6" s="107">
        <f t="shared" si="1"/>
        <v>135</v>
      </c>
      <c r="N6" s="225">
        <f>VLOOKUP(C6,'INT 1'!$C$2:$L$29,10,FALSE)</f>
        <v>3.8490740740740738E-3</v>
      </c>
      <c r="O6" s="231">
        <f>VLOOKUP(C6,'INT 2'!$C$2:$L$16,10,FALSE)</f>
        <v>4.1666666666666666E-3</v>
      </c>
      <c r="P6" s="146">
        <v>0</v>
      </c>
      <c r="Q6" s="132"/>
      <c r="R6" s="50">
        <f t="shared" si="2"/>
        <v>8.0157407407407399E-3</v>
      </c>
    </row>
    <row r="7" spans="1:18" s="3" customFormat="1" ht="14.4" x14ac:dyDescent="0.3">
      <c r="A7" s="21">
        <v>6</v>
      </c>
      <c r="B7" s="173" t="str">
        <f>'INT 1'!B2</f>
        <v>Shauna Mossier</v>
      </c>
      <c r="C7" s="173" t="str">
        <f>'INT 1'!C2</f>
        <v>Gadget</v>
      </c>
      <c r="D7" s="132">
        <f>VLOOKUP(C7,'INT 1'!$C$2:$D$29,2,FALSE)</f>
        <v>2507</v>
      </c>
      <c r="E7" s="146">
        <f>VLOOKUP(C7,'INT 2'!C2:D16,2,FALSE)</f>
        <v>2428</v>
      </c>
      <c r="F7" s="146">
        <v>0</v>
      </c>
      <c r="G7" s="132">
        <v>0</v>
      </c>
      <c r="H7" s="129">
        <f t="shared" si="0"/>
        <v>4935</v>
      </c>
      <c r="I7" s="107">
        <f>VLOOKUP(C7,'INT 1'!$C$2:$K$29,9,FALSE)</f>
        <v>75</v>
      </c>
      <c r="J7" s="31">
        <f>VLOOKUP(C7,'INT 2'!$C$2:$K$16,9,FALSE)</f>
        <v>45</v>
      </c>
      <c r="K7" s="31">
        <v>0</v>
      </c>
      <c r="L7" s="31"/>
      <c r="M7" s="107">
        <f t="shared" si="1"/>
        <v>120</v>
      </c>
      <c r="N7" s="225">
        <f>VLOOKUP(C7,'INT 1'!$C$2:$L$29,10,FALSE)</f>
        <v>2.3229166666666663E-3</v>
      </c>
      <c r="O7" s="231">
        <f>VLOOKUP(C7,'INT 2'!$C$2:$L$16,10,FALSE)</f>
        <v>4.1666666666666666E-3</v>
      </c>
      <c r="P7" s="146">
        <v>0</v>
      </c>
      <c r="Q7" s="132"/>
      <c r="R7" s="50">
        <f t="shared" si="2"/>
        <v>6.4895833333333333E-3</v>
      </c>
    </row>
    <row r="8" spans="1:18" s="9" customFormat="1" ht="14.4" x14ac:dyDescent="0.3">
      <c r="A8" s="21">
        <v>7</v>
      </c>
      <c r="B8" s="173" t="str">
        <f>'INT 1'!B10</f>
        <v>Roan West</v>
      </c>
      <c r="C8" s="173" t="str">
        <f>'INT 1'!C10</f>
        <v>Bri</v>
      </c>
      <c r="D8" s="132">
        <f>VLOOKUP(C8,'INT 1'!$C$2:$D$29,2,FALSE)</f>
        <v>2913</v>
      </c>
      <c r="E8" s="146">
        <v>0</v>
      </c>
      <c r="F8" s="146">
        <v>0</v>
      </c>
      <c r="G8" s="132">
        <v>0</v>
      </c>
      <c r="H8" s="129">
        <f t="shared" si="0"/>
        <v>2913</v>
      </c>
      <c r="I8" s="107">
        <f>VLOOKUP(C8,'INT 1'!$C$2:$K$29,9,FALSE)</f>
        <v>45</v>
      </c>
      <c r="J8" s="31">
        <f>VLOOKUP(C8,'INT 2'!$C$2:$K$16,9,FALSE)</f>
        <v>75</v>
      </c>
      <c r="K8" s="31">
        <v>0</v>
      </c>
      <c r="L8" s="31"/>
      <c r="M8" s="107">
        <f t="shared" si="1"/>
        <v>120</v>
      </c>
      <c r="N8" s="225">
        <f>VLOOKUP(C8,'INT 1'!$C$2:$L$29,10,FALSE)</f>
        <v>4.1666666666666666E-3</v>
      </c>
      <c r="O8" s="231">
        <f>VLOOKUP(C8,'INT 2'!$C$2:$L$16,10,FALSE)</f>
        <v>2.8938657407407407E-3</v>
      </c>
      <c r="P8" s="146">
        <v>0</v>
      </c>
      <c r="Q8" s="132"/>
      <c r="R8" s="50">
        <f t="shared" si="2"/>
        <v>7.0605324074074077E-3</v>
      </c>
    </row>
    <row r="9" spans="1:18" s="3" customFormat="1" ht="14.4" x14ac:dyDescent="0.3">
      <c r="A9" s="21">
        <v>8</v>
      </c>
      <c r="B9" s="173" t="str">
        <f>'INT 1'!B11</f>
        <v>Leighton Stevens</v>
      </c>
      <c r="C9" s="173" t="str">
        <f>'INT 1'!C11</f>
        <v>Reba</v>
      </c>
      <c r="D9" s="132">
        <f>VLOOKUP(C9,'INT 1'!$C$2:$D$29,2,FALSE)</f>
        <v>3215</v>
      </c>
      <c r="E9" s="146">
        <f>VLOOKUP(C9,'INT 2'!C4:D19,2,FALSE)</f>
        <v>111.07</v>
      </c>
      <c r="F9" s="146">
        <v>0</v>
      </c>
      <c r="G9" s="132">
        <v>0</v>
      </c>
      <c r="H9" s="129">
        <f t="shared" si="0"/>
        <v>3326.07</v>
      </c>
      <c r="I9" s="107">
        <f>VLOOKUP(C9,'INT 1'!$C$2:$K$29,9,FALSE)</f>
        <v>45</v>
      </c>
      <c r="J9" s="31">
        <f>VLOOKUP(C9,'INT 2'!$C$2:$K$16,9,FALSE)</f>
        <v>75</v>
      </c>
      <c r="K9" s="31">
        <v>0</v>
      </c>
      <c r="L9" s="31"/>
      <c r="M9" s="107">
        <f t="shared" si="1"/>
        <v>120</v>
      </c>
      <c r="N9" s="225">
        <f>VLOOKUP(C9,'INT 1'!$C$2:$L$29,10,FALSE)</f>
        <v>4.1666666666666666E-3</v>
      </c>
      <c r="O9" s="231">
        <f>VLOOKUP(C9,'INT 2'!$C$2:$L$16,10,FALSE)</f>
        <v>3.8597222222222223E-3</v>
      </c>
      <c r="P9" s="146">
        <v>0</v>
      </c>
      <c r="Q9" s="132"/>
      <c r="R9" s="50">
        <f t="shared" si="2"/>
        <v>8.0263888888888885E-3</v>
      </c>
    </row>
    <row r="10" spans="1:18" s="3" customFormat="1" ht="14.4" x14ac:dyDescent="0.3">
      <c r="A10" s="21">
        <v>9</v>
      </c>
      <c r="B10" s="173" t="str">
        <f>'INT 1'!B9</f>
        <v>Leighton Stevens</v>
      </c>
      <c r="C10" s="173" t="str">
        <f>'INT 1'!C9</f>
        <v>Sky</v>
      </c>
      <c r="D10" s="132">
        <v>10001</v>
      </c>
      <c r="E10" s="146">
        <f>VLOOKUP(C10,'INT 2'!C6:D22,2,FALSE)</f>
        <v>118.23</v>
      </c>
      <c r="F10" s="146">
        <v>0</v>
      </c>
      <c r="G10" s="132">
        <v>0</v>
      </c>
      <c r="H10" s="129">
        <f t="shared" si="0"/>
        <v>10119.23</v>
      </c>
      <c r="I10" s="107">
        <f>VLOOKUP(C10,'INT 1'!$C$2:$K$29,9,FALSE)</f>
        <v>45</v>
      </c>
      <c r="J10" s="31">
        <f>VLOOKUP(C10,'INT 2'!$C$2:$K$16,9,FALSE)</f>
        <v>75</v>
      </c>
      <c r="K10" s="31">
        <v>0</v>
      </c>
      <c r="L10" s="31"/>
      <c r="M10" s="107">
        <f t="shared" si="1"/>
        <v>120</v>
      </c>
      <c r="N10" s="225">
        <f>VLOOKUP(C10,'INT 1'!$C$2:$L$29,10,FALSE)</f>
        <v>4.1666666666666666E-3</v>
      </c>
      <c r="O10" s="231">
        <f>VLOOKUP(C10,'INT 2'!$C$2:$L$16,10,FALSE)</f>
        <v>4.0748842592592599E-3</v>
      </c>
      <c r="P10" s="146">
        <v>0</v>
      </c>
      <c r="Q10" s="132"/>
      <c r="R10" s="50">
        <f t="shared" si="2"/>
        <v>8.2415509259259265E-3</v>
      </c>
    </row>
    <row r="11" spans="1:18" s="9" customFormat="1" ht="14.4" x14ac:dyDescent="0.3">
      <c r="A11" s="21">
        <v>10</v>
      </c>
      <c r="B11" s="173" t="str">
        <f>'INT 1'!B12</f>
        <v>Erby Chandler</v>
      </c>
      <c r="C11" s="173" t="str">
        <f>'INT 1'!C12</f>
        <v>Sheila</v>
      </c>
      <c r="D11" s="132">
        <v>15200</v>
      </c>
      <c r="E11" s="146">
        <v>0</v>
      </c>
      <c r="F11" s="146">
        <v>0</v>
      </c>
      <c r="G11" s="132">
        <v>0</v>
      </c>
      <c r="H11" s="129">
        <f t="shared" si="0"/>
        <v>15200</v>
      </c>
      <c r="I11" s="107">
        <f>VLOOKUP(C11,'INT 1'!$C$2:$K$29,9,FALSE)</f>
        <v>30</v>
      </c>
      <c r="J11" s="31">
        <f>VLOOKUP(C11,'INT 2'!$C$2:$K$16,9,FALSE)</f>
        <v>75</v>
      </c>
      <c r="K11" s="31">
        <v>0</v>
      </c>
      <c r="L11" s="31"/>
      <c r="M11" s="107">
        <f t="shared" si="1"/>
        <v>105</v>
      </c>
      <c r="N11" s="225">
        <f>VLOOKUP(C11,'INT 1'!$C$2:$L$29,10,FALSE)</f>
        <v>4.1666666666666666E-3</v>
      </c>
      <c r="O11" s="231">
        <f>VLOOKUP(C11,'INT 2'!$C$2:$L$16,10,FALSE)</f>
        <v>2.8086805555555556E-3</v>
      </c>
      <c r="P11" s="146">
        <v>0</v>
      </c>
      <c r="Q11" s="132"/>
      <c r="R11" s="50">
        <f t="shared" si="2"/>
        <v>6.9753472222222222E-3</v>
      </c>
    </row>
    <row r="12" spans="1:18" s="3" customFormat="1" ht="14.4" x14ac:dyDescent="0.3">
      <c r="A12" s="21">
        <v>11</v>
      </c>
      <c r="B12" s="173" t="str">
        <f>'INT 1'!B4</f>
        <v>Erby Chandler</v>
      </c>
      <c r="C12" s="173" t="str">
        <f>'INT 1'!C4</f>
        <v>Reevey</v>
      </c>
      <c r="D12" s="132">
        <f>VLOOKUP(C12,'INT 1'!$C$2:$D$29,2,FALSE)</f>
        <v>3060</v>
      </c>
      <c r="E12" s="146">
        <f>VLOOKUP(C12,'INT 2'!C2:D15,2,FALSE)</f>
        <v>4638</v>
      </c>
      <c r="F12" s="146">
        <v>0</v>
      </c>
      <c r="G12" s="132">
        <v>0</v>
      </c>
      <c r="H12" s="129">
        <f t="shared" si="0"/>
        <v>7698</v>
      </c>
      <c r="I12" s="107">
        <f>VLOOKUP(C12,'INT 1'!$C$2:$K$29,9,FALSE)</f>
        <v>75</v>
      </c>
      <c r="J12" s="31">
        <f>VLOOKUP(C12,'INT 2'!$C$2:$K$16,9,FALSE)</f>
        <v>15</v>
      </c>
      <c r="K12" s="31">
        <v>0</v>
      </c>
      <c r="L12" s="31"/>
      <c r="M12" s="107">
        <f t="shared" si="1"/>
        <v>90</v>
      </c>
      <c r="N12" s="225">
        <f>VLOOKUP(C12,'INT 1'!$C$2:$L$29,10,FALSE)</f>
        <v>3.6087962962962961E-3</v>
      </c>
      <c r="O12" s="231">
        <f>VLOOKUP(C12,'INT 2'!$C$2:$L$16,10,FALSE)</f>
        <v>4.1666666666666666E-3</v>
      </c>
      <c r="P12" s="146">
        <v>0</v>
      </c>
      <c r="Q12" s="132"/>
      <c r="R12" s="50">
        <f t="shared" si="2"/>
        <v>7.7754629629629632E-3</v>
      </c>
    </row>
    <row r="13" spans="1:18" s="3" customFormat="1" ht="14.4" x14ac:dyDescent="0.3">
      <c r="A13" s="21">
        <v>12</v>
      </c>
      <c r="B13" s="173" t="str">
        <f>'INT 1'!B13</f>
        <v>Steve Scott</v>
      </c>
      <c r="C13" s="173" t="str">
        <f>'INT 1'!C13</f>
        <v>Trim</v>
      </c>
      <c r="D13" s="132">
        <v>11800</v>
      </c>
      <c r="E13" s="146">
        <f>VLOOKUP(C13,'INT 2'!C3:D18,2,FALSE)</f>
        <v>149.16999999999999</v>
      </c>
      <c r="F13" s="146">
        <v>0</v>
      </c>
      <c r="G13" s="132">
        <v>0</v>
      </c>
      <c r="H13" s="129">
        <f t="shared" si="0"/>
        <v>11949.17</v>
      </c>
      <c r="I13" s="107">
        <f>VLOOKUP(C13,'INT 1'!$C$2:$K$29,9,FALSE)</f>
        <v>15</v>
      </c>
      <c r="J13" s="31">
        <f>VLOOKUP(C13,'INT 2'!$C$2:$K$16,9,FALSE)</f>
        <v>30</v>
      </c>
      <c r="K13" s="31">
        <v>0</v>
      </c>
      <c r="L13" s="31"/>
      <c r="M13" s="107">
        <f t="shared" si="1"/>
        <v>45</v>
      </c>
      <c r="N13" s="225">
        <f>VLOOKUP(C13,'INT 1'!$C$2:$L$29,10,FALSE)</f>
        <v>4.1666666666666666E-3</v>
      </c>
      <c r="O13" s="231">
        <f>VLOOKUP(C13,'INT 2'!$C$2:$L$16,10,FALSE)</f>
        <v>4.1666666666666666E-3</v>
      </c>
      <c r="P13" s="146">
        <v>0</v>
      </c>
      <c r="Q13" s="132"/>
      <c r="R13" s="50">
        <f t="shared" si="2"/>
        <v>8.3333333333333332E-3</v>
      </c>
    </row>
    <row r="14" spans="1:18" s="3" customFormat="1" ht="14.4" x14ac:dyDescent="0.3">
      <c r="A14" s="21">
        <v>13</v>
      </c>
      <c r="B14" s="173" t="str">
        <f>'INT 1'!B14</f>
        <v>Les Hale</v>
      </c>
      <c r="C14" s="173" t="str">
        <f>'INT 1'!C14</f>
        <v>Ike</v>
      </c>
      <c r="D14" s="132">
        <v>13000</v>
      </c>
      <c r="E14" s="146">
        <f>VLOOKUP(C14,'INT 2'!C2:D15,2,FALSE)</f>
        <v>0</v>
      </c>
      <c r="F14" s="146">
        <v>0</v>
      </c>
      <c r="G14" s="132">
        <v>0</v>
      </c>
      <c r="H14" s="129">
        <f t="shared" si="0"/>
        <v>13000</v>
      </c>
      <c r="I14" s="107">
        <f>VLOOKUP(C14,'INT 1'!$C$2:$K$29,9,FALSE)</f>
        <v>15</v>
      </c>
      <c r="J14" s="31">
        <f>VLOOKUP(C14,'INT 2'!$C$2:$K$16,9,FALSE)</f>
        <v>0</v>
      </c>
      <c r="K14" s="31">
        <v>0</v>
      </c>
      <c r="L14" s="31"/>
      <c r="M14" s="107">
        <f t="shared" si="1"/>
        <v>15</v>
      </c>
      <c r="N14" s="225">
        <f>VLOOKUP(C14,'INT 1'!$C$2:$L$29,10,FALSE)</f>
        <v>4.1666666666666666E-3</v>
      </c>
      <c r="O14" s="231">
        <f>VLOOKUP(C14,'INT 2'!$C$2:$L$16,10,FALSE)</f>
        <v>4.1666666666666666E-3</v>
      </c>
      <c r="P14" s="146">
        <v>0</v>
      </c>
      <c r="Q14" s="132"/>
      <c r="R14" s="50">
        <f t="shared" si="2"/>
        <v>8.3333333333333332E-3</v>
      </c>
    </row>
    <row r="15" spans="1:18" s="9" customFormat="1" ht="14.4" x14ac:dyDescent="0.3">
      <c r="A15" s="21">
        <v>18</v>
      </c>
      <c r="B15" s="173"/>
      <c r="C15" s="173"/>
      <c r="D15" s="132"/>
      <c r="E15" s="132"/>
      <c r="F15" s="132"/>
      <c r="G15" s="132"/>
      <c r="H15" s="129"/>
      <c r="I15" s="107"/>
      <c r="J15" s="31"/>
      <c r="K15" s="31"/>
      <c r="L15" s="31"/>
      <c r="M15" s="107"/>
      <c r="N15" s="225"/>
      <c r="O15" s="225"/>
      <c r="P15" s="132"/>
      <c r="Q15" s="132"/>
      <c r="R15" s="50"/>
    </row>
    <row r="16" spans="1:18" s="3" customFormat="1" ht="14.4" x14ac:dyDescent="0.3">
      <c r="A16" s="21">
        <v>19</v>
      </c>
      <c r="B16" s="173"/>
      <c r="C16" s="173"/>
      <c r="D16" s="132"/>
      <c r="E16" s="132"/>
      <c r="F16" s="132"/>
      <c r="G16" s="132"/>
      <c r="H16" s="129"/>
      <c r="I16" s="23"/>
      <c r="J16" s="31"/>
      <c r="K16" s="31"/>
      <c r="L16" s="31"/>
      <c r="M16" s="23"/>
      <c r="N16" s="225"/>
      <c r="O16" s="225"/>
      <c r="P16" s="132"/>
      <c r="Q16" s="132"/>
      <c r="R16" s="50"/>
    </row>
    <row r="17" spans="1:18" ht="14.4" x14ac:dyDescent="0.3">
      <c r="A17" s="21">
        <v>20</v>
      </c>
      <c r="B17" s="174"/>
      <c r="C17" s="174"/>
      <c r="D17" s="132"/>
      <c r="E17" s="132"/>
      <c r="F17" s="132"/>
      <c r="G17" s="132"/>
      <c r="H17" s="129"/>
      <c r="I17" s="23"/>
      <c r="J17" s="31"/>
      <c r="K17" s="31"/>
      <c r="L17" s="31"/>
      <c r="M17" s="23"/>
      <c r="N17" s="225"/>
      <c r="O17" s="225"/>
      <c r="P17" s="132"/>
      <c r="Q17" s="132"/>
      <c r="R17" s="50"/>
    </row>
    <row r="18" spans="1:18" s="3" customFormat="1" ht="14.4" x14ac:dyDescent="0.3">
      <c r="A18" s="21">
        <v>21</v>
      </c>
      <c r="B18" s="173"/>
      <c r="C18" s="173"/>
      <c r="D18" s="132"/>
      <c r="E18" s="132"/>
      <c r="F18" s="132"/>
      <c r="G18" s="132"/>
      <c r="H18" s="129"/>
      <c r="I18" s="107"/>
      <c r="J18" s="31"/>
      <c r="K18" s="31"/>
      <c r="L18" s="31"/>
      <c r="M18" s="107"/>
      <c r="N18" s="225"/>
      <c r="O18" s="225"/>
      <c r="P18" s="132"/>
      <c r="Q18" s="132"/>
      <c r="R18" s="50"/>
    </row>
    <row r="19" spans="1:18" s="3" customFormat="1" ht="14.4" x14ac:dyDescent="0.3">
      <c r="A19" s="21">
        <v>22</v>
      </c>
      <c r="B19" s="173"/>
      <c r="C19" s="173"/>
      <c r="D19" s="132"/>
      <c r="E19" s="132"/>
      <c r="F19" s="132"/>
      <c r="G19" s="132"/>
      <c r="H19" s="129"/>
      <c r="I19" s="23"/>
      <c r="J19" s="31"/>
      <c r="K19" s="31"/>
      <c r="L19" s="31"/>
      <c r="M19" s="23"/>
      <c r="N19" s="225"/>
      <c r="O19" s="225"/>
      <c r="P19" s="132"/>
      <c r="Q19" s="132"/>
      <c r="R19" s="50"/>
    </row>
    <row r="20" spans="1:18" s="9" customFormat="1" ht="14.4" x14ac:dyDescent="0.3">
      <c r="A20" s="21">
        <v>23</v>
      </c>
      <c r="B20" s="173"/>
      <c r="C20" s="173"/>
      <c r="D20" s="132"/>
      <c r="E20" s="132"/>
      <c r="F20" s="132"/>
      <c r="G20" s="132"/>
      <c r="H20" s="129"/>
      <c r="I20" s="23"/>
      <c r="J20" s="31"/>
      <c r="K20" s="31"/>
      <c r="L20" s="31"/>
      <c r="M20" s="23"/>
      <c r="N20" s="225"/>
      <c r="O20" s="225"/>
      <c r="P20" s="132"/>
      <c r="Q20" s="132"/>
      <c r="R20" s="50"/>
    </row>
    <row r="21" spans="1:18" ht="14.4" x14ac:dyDescent="0.3">
      <c r="A21" s="21">
        <v>24</v>
      </c>
      <c r="B21" s="173"/>
      <c r="C21" s="173"/>
      <c r="D21" s="132"/>
      <c r="E21" s="132"/>
      <c r="F21" s="132"/>
      <c r="G21" s="132"/>
      <c r="H21" s="129"/>
      <c r="I21" s="31"/>
      <c r="J21" s="31"/>
      <c r="K21" s="31"/>
      <c r="L21" s="31"/>
      <c r="M21" s="23"/>
      <c r="N21" s="225"/>
      <c r="O21" s="225"/>
      <c r="P21" s="132"/>
      <c r="Q21" s="132"/>
      <c r="R21" s="50"/>
    </row>
    <row r="22" spans="1:18" ht="14.4" x14ac:dyDescent="0.3">
      <c r="A22" s="21">
        <v>25</v>
      </c>
      <c r="B22" s="173"/>
      <c r="C22" s="173"/>
      <c r="D22" s="132"/>
      <c r="E22" s="132"/>
      <c r="F22" s="132"/>
      <c r="G22" s="132"/>
      <c r="H22" s="129"/>
      <c r="I22" s="31"/>
      <c r="J22" s="31"/>
      <c r="K22" s="31"/>
      <c r="L22" s="31"/>
      <c r="M22" s="23"/>
      <c r="N22" s="225"/>
      <c r="O22" s="225"/>
      <c r="P22" s="132"/>
      <c r="Q22" s="132"/>
      <c r="R22" s="50"/>
    </row>
    <row r="23" spans="1:18" ht="14.4" x14ac:dyDescent="0.3">
      <c r="A23" s="21">
        <v>26</v>
      </c>
      <c r="B23" s="173"/>
      <c r="C23" s="173"/>
      <c r="D23" s="132"/>
      <c r="E23" s="132"/>
      <c r="F23" s="132"/>
      <c r="G23" s="132"/>
      <c r="H23" s="129"/>
      <c r="I23" s="31"/>
      <c r="J23" s="31"/>
      <c r="K23" s="31"/>
      <c r="L23" s="31"/>
      <c r="M23" s="23"/>
      <c r="N23" s="225"/>
      <c r="O23" s="225"/>
      <c r="P23" s="132"/>
      <c r="Q23" s="132"/>
      <c r="R23" s="50"/>
    </row>
    <row r="24" spans="1:18" ht="14.4" x14ac:dyDescent="0.3">
      <c r="A24" s="21">
        <v>27</v>
      </c>
      <c r="B24" s="173"/>
      <c r="C24" s="173"/>
      <c r="D24" s="132"/>
      <c r="E24" s="132"/>
      <c r="F24" s="132"/>
      <c r="G24" s="132"/>
      <c r="H24" s="129"/>
      <c r="I24" s="31"/>
      <c r="J24" s="31"/>
      <c r="K24" s="31"/>
      <c r="L24" s="31"/>
      <c r="M24" s="23"/>
      <c r="N24" s="225"/>
      <c r="O24" s="225"/>
      <c r="P24" s="132"/>
      <c r="Q24" s="132"/>
      <c r="R24" s="50"/>
    </row>
    <row r="25" spans="1:18" ht="14.4" x14ac:dyDescent="0.3">
      <c r="A25" s="21">
        <v>28</v>
      </c>
      <c r="B25" s="173"/>
      <c r="C25" s="173"/>
      <c r="D25" s="132"/>
      <c r="E25" s="132"/>
      <c r="F25" s="132"/>
      <c r="G25" s="132"/>
      <c r="H25" s="129"/>
      <c r="I25" s="31"/>
      <c r="J25" s="31"/>
      <c r="K25" s="31"/>
      <c r="L25" s="31"/>
      <c r="M25" s="23"/>
      <c r="N25" s="225"/>
      <c r="O25" s="225"/>
      <c r="P25" s="132"/>
      <c r="Q25" s="132"/>
      <c r="R25" s="50"/>
    </row>
    <row r="26" spans="1:18" ht="14.4" x14ac:dyDescent="0.3">
      <c r="A26" s="21">
        <v>29</v>
      </c>
      <c r="B26" s="173"/>
      <c r="C26" s="173"/>
      <c r="D26" s="132"/>
      <c r="E26" s="132"/>
      <c r="F26" s="132"/>
      <c r="G26" s="132"/>
      <c r="H26" s="129"/>
      <c r="I26" s="31"/>
      <c r="J26" s="31"/>
      <c r="K26" s="31"/>
      <c r="L26" s="31"/>
      <c r="M26" s="23"/>
      <c r="N26" s="225"/>
      <c r="O26" s="225"/>
      <c r="P26" s="132"/>
      <c r="Q26" s="132"/>
      <c r="R26" s="50"/>
    </row>
    <row r="27" spans="1:18" ht="14.4" x14ac:dyDescent="0.3">
      <c r="A27" s="21">
        <v>30</v>
      </c>
      <c r="B27" s="173"/>
      <c r="C27" s="173"/>
      <c r="D27" s="132"/>
      <c r="E27" s="132"/>
      <c r="F27" s="132"/>
      <c r="G27" s="132"/>
      <c r="H27" s="129"/>
      <c r="I27" s="31"/>
      <c r="J27" s="31"/>
      <c r="K27" s="31"/>
      <c r="L27" s="31"/>
      <c r="M27" s="23"/>
      <c r="N27" s="225"/>
      <c r="O27" s="225"/>
      <c r="P27" s="132"/>
      <c r="Q27" s="132"/>
      <c r="R27" s="50"/>
    </row>
  </sheetData>
  <sortState xmlns:xlrd2="http://schemas.microsoft.com/office/spreadsheetml/2017/richdata2" ref="A2:R14">
    <sortCondition descending="1" ref="M2:M14"/>
    <sortCondition ref="R2:R14"/>
    <sortCondition ref="H2:H14"/>
  </sortState>
  <printOptions headings="1" gridLines="1"/>
  <pageMargins left="0.25" right="0.25" top="0.75" bottom="0.75" header="0.3" footer="0.3"/>
  <pageSetup scale="63" orientation="landscape" horizontalDpi="4294967293" r:id="rId1"/>
  <headerFooter>
    <oddHeader>&amp;CIntermediate Average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L19"/>
  <sheetViews>
    <sheetView view="pageLayout" zoomScaleNormal="100" workbookViewId="0">
      <selection activeCell="A2" sqref="A2:A17"/>
    </sheetView>
  </sheetViews>
  <sheetFormatPr defaultRowHeight="13.8" x14ac:dyDescent="0.25"/>
  <cols>
    <col min="1" max="1" width="2.8984375" customWidth="1"/>
    <col min="2" max="2" width="20.5" style="7" customWidth="1"/>
    <col min="3" max="3" width="10.69921875" style="7" customWidth="1"/>
    <col min="4" max="4" width="8.19921875" style="117" customWidth="1"/>
    <col min="5" max="5" width="8.796875" style="46"/>
    <col min="6" max="6" width="9.8984375" style="46" customWidth="1"/>
    <col min="7" max="7" width="9.09765625" style="46" customWidth="1"/>
    <col min="8" max="10" width="9.59765625" style="46" customWidth="1"/>
    <col min="11" max="11" width="10" style="181" customWidth="1"/>
    <col min="12" max="12" width="9.69921875" style="219" customWidth="1"/>
  </cols>
  <sheetData>
    <row r="1" spans="1:12" s="5" customFormat="1" ht="14.4" x14ac:dyDescent="0.3">
      <c r="B1" s="6" t="s">
        <v>0</v>
      </c>
      <c r="C1" s="6" t="s">
        <v>1</v>
      </c>
      <c r="D1" s="141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155</v>
      </c>
      <c r="K1" s="180" t="s">
        <v>8</v>
      </c>
      <c r="L1" s="222" t="s">
        <v>9</v>
      </c>
    </row>
    <row r="2" spans="1:12" s="5" customFormat="1" ht="14.4" x14ac:dyDescent="0.3">
      <c r="A2" s="32">
        <v>1</v>
      </c>
      <c r="B2" s="53" t="s">
        <v>371</v>
      </c>
      <c r="C2" s="53" t="s">
        <v>337</v>
      </c>
      <c r="D2" s="116">
        <v>4425</v>
      </c>
      <c r="E2" s="24">
        <v>15</v>
      </c>
      <c r="F2" s="24">
        <v>15</v>
      </c>
      <c r="G2" s="24">
        <v>15</v>
      </c>
      <c r="H2" s="24">
        <v>15</v>
      </c>
      <c r="I2" s="24">
        <v>15</v>
      </c>
      <c r="J2" s="24">
        <v>0</v>
      </c>
      <c r="K2" s="31">
        <f t="shared" ref="K2:K17" si="0">SUM(E2:J2)</f>
        <v>75</v>
      </c>
      <c r="L2" s="217">
        <v>1.7843750000000002E-3</v>
      </c>
    </row>
    <row r="3" spans="1:12" ht="14.4" x14ac:dyDescent="0.3">
      <c r="A3" s="32">
        <v>2</v>
      </c>
      <c r="B3" s="53" t="s">
        <v>374</v>
      </c>
      <c r="C3" s="53" t="s">
        <v>394</v>
      </c>
      <c r="D3" s="116">
        <v>5053</v>
      </c>
      <c r="E3" s="24">
        <v>15</v>
      </c>
      <c r="F3" s="24">
        <v>15</v>
      </c>
      <c r="G3" s="24">
        <v>15</v>
      </c>
      <c r="H3" s="24">
        <v>15</v>
      </c>
      <c r="I3" s="24">
        <v>15</v>
      </c>
      <c r="J3" s="24">
        <v>0</v>
      </c>
      <c r="K3" s="31">
        <f t="shared" si="0"/>
        <v>75</v>
      </c>
      <c r="L3" s="217">
        <v>2.3303240740740741E-3</v>
      </c>
    </row>
    <row r="4" spans="1:12" s="3" customFormat="1" ht="14.4" x14ac:dyDescent="0.3">
      <c r="A4" s="32">
        <v>3</v>
      </c>
      <c r="B4" s="53" t="s">
        <v>375</v>
      </c>
      <c r="C4" s="53" t="s">
        <v>395</v>
      </c>
      <c r="D4" s="115">
        <v>3901</v>
      </c>
      <c r="E4" s="104">
        <v>15</v>
      </c>
      <c r="F4" s="104">
        <v>15</v>
      </c>
      <c r="G4" s="104">
        <v>15</v>
      </c>
      <c r="H4" s="104">
        <v>15</v>
      </c>
      <c r="I4" s="104">
        <v>15</v>
      </c>
      <c r="J4" s="104">
        <v>0</v>
      </c>
      <c r="K4" s="184">
        <f t="shared" si="0"/>
        <v>75</v>
      </c>
      <c r="L4" s="223">
        <v>2.5884259259259259E-3</v>
      </c>
    </row>
    <row r="5" spans="1:12" s="3" customFormat="1" ht="14.4" x14ac:dyDescent="0.3">
      <c r="A5" s="32">
        <v>4</v>
      </c>
      <c r="B5" s="53" t="s">
        <v>372</v>
      </c>
      <c r="C5" s="53" t="s">
        <v>393</v>
      </c>
      <c r="D5" s="116">
        <v>3541</v>
      </c>
      <c r="E5" s="24">
        <v>15</v>
      </c>
      <c r="F5" s="24">
        <v>15</v>
      </c>
      <c r="G5" s="24">
        <v>15</v>
      </c>
      <c r="H5" s="24">
        <v>15</v>
      </c>
      <c r="I5" s="24">
        <v>15</v>
      </c>
      <c r="J5" s="24">
        <v>0</v>
      </c>
      <c r="K5" s="31">
        <f t="shared" si="0"/>
        <v>75</v>
      </c>
      <c r="L5" s="217">
        <v>2.7789351851851851E-3</v>
      </c>
    </row>
    <row r="6" spans="1:12" s="3" customFormat="1" ht="14.4" x14ac:dyDescent="0.3">
      <c r="A6" s="32">
        <v>5</v>
      </c>
      <c r="B6" s="21" t="s">
        <v>397</v>
      </c>
      <c r="C6" s="21" t="s">
        <v>54</v>
      </c>
      <c r="D6" s="116">
        <v>4487</v>
      </c>
      <c r="E6" s="24">
        <v>15</v>
      </c>
      <c r="F6" s="24">
        <v>15</v>
      </c>
      <c r="G6" s="24">
        <v>15</v>
      </c>
      <c r="H6" s="24">
        <v>15</v>
      </c>
      <c r="I6" s="24">
        <v>15</v>
      </c>
      <c r="J6" s="24">
        <v>0</v>
      </c>
      <c r="K6" s="31">
        <f t="shared" si="0"/>
        <v>75</v>
      </c>
      <c r="L6" s="217">
        <v>2.8334490740740746E-3</v>
      </c>
    </row>
    <row r="7" spans="1:12" ht="14.4" x14ac:dyDescent="0.3">
      <c r="A7" s="32">
        <v>6</v>
      </c>
      <c r="B7" s="53" t="s">
        <v>372</v>
      </c>
      <c r="C7" s="53" t="s">
        <v>296</v>
      </c>
      <c r="D7" s="115">
        <v>5601</v>
      </c>
      <c r="E7" s="104">
        <v>15</v>
      </c>
      <c r="F7" s="104">
        <v>15</v>
      </c>
      <c r="G7" s="104">
        <v>15</v>
      </c>
      <c r="H7" s="104">
        <v>15</v>
      </c>
      <c r="I7" s="104">
        <v>15</v>
      </c>
      <c r="J7" s="104">
        <v>0</v>
      </c>
      <c r="K7" s="184">
        <f t="shared" si="0"/>
        <v>75</v>
      </c>
      <c r="L7" s="223">
        <v>2.9658564814814812E-3</v>
      </c>
    </row>
    <row r="8" spans="1:12" ht="14.4" x14ac:dyDescent="0.3">
      <c r="A8" s="32">
        <v>7</v>
      </c>
      <c r="B8" s="21" t="s">
        <v>397</v>
      </c>
      <c r="C8" s="21" t="s">
        <v>398</v>
      </c>
      <c r="D8" s="116">
        <v>104</v>
      </c>
      <c r="E8" s="24">
        <v>15</v>
      </c>
      <c r="F8" s="24">
        <v>15</v>
      </c>
      <c r="G8" s="24">
        <v>15</v>
      </c>
      <c r="H8" s="24">
        <v>15</v>
      </c>
      <c r="I8" s="24">
        <v>15</v>
      </c>
      <c r="J8" s="24">
        <v>0</v>
      </c>
      <c r="K8" s="31">
        <f t="shared" si="0"/>
        <v>75</v>
      </c>
      <c r="L8" s="217">
        <v>3.6293981481481485E-3</v>
      </c>
    </row>
    <row r="9" spans="1:12" s="3" customFormat="1" ht="14.4" x14ac:dyDescent="0.3">
      <c r="A9" s="32">
        <v>8</v>
      </c>
      <c r="B9" s="53" t="s">
        <v>373</v>
      </c>
      <c r="C9" s="53" t="s">
        <v>404</v>
      </c>
      <c r="D9" s="116">
        <v>105</v>
      </c>
      <c r="E9" s="24">
        <v>15</v>
      </c>
      <c r="F9" s="24">
        <v>15</v>
      </c>
      <c r="G9" s="24">
        <v>15</v>
      </c>
      <c r="H9" s="24">
        <v>15</v>
      </c>
      <c r="I9" s="24">
        <v>15</v>
      </c>
      <c r="J9" s="24">
        <v>0</v>
      </c>
      <c r="K9" s="31">
        <f t="shared" si="0"/>
        <v>75</v>
      </c>
      <c r="L9" s="217">
        <v>3.681597222222222E-3</v>
      </c>
    </row>
    <row r="10" spans="1:12" s="3" customFormat="1" ht="14.4" x14ac:dyDescent="0.3">
      <c r="A10" s="32">
        <v>9</v>
      </c>
      <c r="B10" s="53" t="s">
        <v>374</v>
      </c>
      <c r="C10" s="53" t="s">
        <v>248</v>
      </c>
      <c r="D10" s="115">
        <v>5167</v>
      </c>
      <c r="E10" s="104">
        <v>15</v>
      </c>
      <c r="F10" s="104">
        <v>15</v>
      </c>
      <c r="G10" s="104">
        <v>15</v>
      </c>
      <c r="H10" s="104">
        <v>15</v>
      </c>
      <c r="I10" s="104">
        <v>15</v>
      </c>
      <c r="J10" s="104">
        <v>0</v>
      </c>
      <c r="K10" s="184">
        <f t="shared" si="0"/>
        <v>75</v>
      </c>
      <c r="L10" s="223">
        <v>3.890162037037037E-3</v>
      </c>
    </row>
    <row r="11" spans="1:12" s="3" customFormat="1" ht="14.4" x14ac:dyDescent="0.3">
      <c r="A11" s="32">
        <v>10</v>
      </c>
      <c r="B11" s="21" t="s">
        <v>400</v>
      </c>
      <c r="C11" s="21" t="s">
        <v>405</v>
      </c>
      <c r="D11" s="115">
        <v>143</v>
      </c>
      <c r="E11" s="104">
        <v>15</v>
      </c>
      <c r="F11" s="104">
        <v>15</v>
      </c>
      <c r="G11" s="104">
        <v>15</v>
      </c>
      <c r="H11" s="104">
        <v>15</v>
      </c>
      <c r="I11" s="104">
        <v>0</v>
      </c>
      <c r="J11" s="104">
        <v>0</v>
      </c>
      <c r="K11" s="184">
        <f t="shared" si="0"/>
        <v>60</v>
      </c>
      <c r="L11" s="223">
        <v>4.1666666666666666E-3</v>
      </c>
    </row>
    <row r="12" spans="1:12" ht="14.4" x14ac:dyDescent="0.3">
      <c r="A12" s="32">
        <v>11</v>
      </c>
      <c r="B12" s="21" t="s">
        <v>391</v>
      </c>
      <c r="C12" s="21" t="s">
        <v>392</v>
      </c>
      <c r="D12" s="116">
        <v>156</v>
      </c>
      <c r="E12" s="24">
        <v>15</v>
      </c>
      <c r="F12" s="24">
        <v>15</v>
      </c>
      <c r="G12" s="24">
        <v>15</v>
      </c>
      <c r="H12" s="24">
        <v>15</v>
      </c>
      <c r="I12" s="24">
        <v>0</v>
      </c>
      <c r="J12" s="24">
        <v>0</v>
      </c>
      <c r="K12" s="31">
        <f t="shared" si="0"/>
        <v>60</v>
      </c>
      <c r="L12" s="217">
        <v>4.1666666666666666E-3</v>
      </c>
    </row>
    <row r="13" spans="1:12" s="3" customFormat="1" ht="14.4" x14ac:dyDescent="0.3">
      <c r="A13" s="32">
        <v>12</v>
      </c>
      <c r="B13" s="21" t="s">
        <v>371</v>
      </c>
      <c r="C13" s="21" t="s">
        <v>304</v>
      </c>
      <c r="D13" s="116">
        <v>215</v>
      </c>
      <c r="E13" s="24">
        <v>15</v>
      </c>
      <c r="F13" s="24">
        <v>15</v>
      </c>
      <c r="G13" s="24">
        <v>0</v>
      </c>
      <c r="H13" s="24">
        <v>0</v>
      </c>
      <c r="I13" s="24">
        <v>0</v>
      </c>
      <c r="J13" s="24">
        <v>0</v>
      </c>
      <c r="K13" s="31">
        <f t="shared" si="0"/>
        <v>30</v>
      </c>
      <c r="L13" s="217">
        <v>4.1666666666666666E-3</v>
      </c>
    </row>
    <row r="14" spans="1:12" s="3" customFormat="1" ht="14.4" x14ac:dyDescent="0.3">
      <c r="A14" s="32">
        <v>13</v>
      </c>
      <c r="B14" s="53" t="s">
        <v>406</v>
      </c>
      <c r="C14" s="53" t="s">
        <v>84</v>
      </c>
      <c r="D14" s="115">
        <v>4814</v>
      </c>
      <c r="E14" s="104">
        <v>15</v>
      </c>
      <c r="F14" s="104">
        <v>15</v>
      </c>
      <c r="G14" s="104">
        <v>0</v>
      </c>
      <c r="H14" s="104">
        <v>0</v>
      </c>
      <c r="I14" s="104">
        <v>0</v>
      </c>
      <c r="J14" s="104">
        <v>0</v>
      </c>
      <c r="K14" s="184">
        <f t="shared" si="0"/>
        <v>30</v>
      </c>
      <c r="L14" s="223">
        <v>4.1666666666666666E-3</v>
      </c>
    </row>
    <row r="15" spans="1:12" ht="14.4" x14ac:dyDescent="0.3">
      <c r="A15" s="32">
        <v>14</v>
      </c>
      <c r="B15" s="21" t="s">
        <v>377</v>
      </c>
      <c r="C15" s="21" t="s">
        <v>396</v>
      </c>
      <c r="D15" s="115">
        <v>3757</v>
      </c>
      <c r="E15" s="104">
        <v>15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84">
        <f t="shared" si="0"/>
        <v>15</v>
      </c>
      <c r="L15" s="223">
        <v>4.1666666666666666E-3</v>
      </c>
    </row>
    <row r="16" spans="1:12" s="3" customFormat="1" ht="14.4" x14ac:dyDescent="0.3">
      <c r="A16" s="32">
        <v>15</v>
      </c>
      <c r="B16" s="53" t="s">
        <v>378</v>
      </c>
      <c r="C16" s="53" t="s">
        <v>356</v>
      </c>
      <c r="D16" s="116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31">
        <f t="shared" si="0"/>
        <v>0</v>
      </c>
      <c r="L16" s="217">
        <v>4.1666666666666666E-3</v>
      </c>
    </row>
    <row r="17" spans="1:12" ht="14.4" x14ac:dyDescent="0.3">
      <c r="A17" s="32">
        <v>16</v>
      </c>
      <c r="B17" s="21" t="s">
        <v>376</v>
      </c>
      <c r="C17" s="21" t="s">
        <v>333</v>
      </c>
      <c r="D17" s="116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31">
        <f t="shared" si="0"/>
        <v>0</v>
      </c>
      <c r="L17" s="217">
        <v>4.1666666666666666E-3</v>
      </c>
    </row>
    <row r="18" spans="1:12" ht="14.4" x14ac:dyDescent="0.3">
      <c r="A18" s="21">
        <v>19</v>
      </c>
      <c r="B18" s="21"/>
      <c r="C18" s="21"/>
      <c r="D18" s="116"/>
      <c r="E18" s="24"/>
      <c r="F18" s="24"/>
      <c r="G18" s="24"/>
      <c r="H18" s="24"/>
      <c r="I18" s="24"/>
      <c r="J18" s="24"/>
      <c r="K18" s="31">
        <f t="shared" ref="K18:K19" si="1">SUM(E18:J18)</f>
        <v>0</v>
      </c>
      <c r="L18" s="217"/>
    </row>
    <row r="19" spans="1:12" ht="14.4" x14ac:dyDescent="0.3">
      <c r="A19" s="21">
        <v>20</v>
      </c>
      <c r="B19" s="21"/>
      <c r="C19" s="21"/>
      <c r="D19" s="116"/>
      <c r="E19" s="24"/>
      <c r="F19" s="24"/>
      <c r="G19" s="24"/>
      <c r="H19" s="24"/>
      <c r="I19" s="24"/>
      <c r="J19" s="24"/>
      <c r="K19" s="31">
        <f t="shared" si="1"/>
        <v>0</v>
      </c>
      <c r="L19" s="217"/>
    </row>
  </sheetData>
  <sortState xmlns:xlrd2="http://schemas.microsoft.com/office/spreadsheetml/2017/richdata2" ref="A2:L17">
    <sortCondition descending="1" ref="K2:K17"/>
    <sortCondition ref="L2:L17"/>
    <sortCondition ref="D2:D17"/>
  </sortState>
  <printOptions headings="1" gridLines="1"/>
  <pageMargins left="0.7" right="0.7" top="0.75" bottom="0.75" header="0.3" footer="0.3"/>
  <pageSetup scale="92" fitToHeight="0" orientation="landscape" horizontalDpi="4294967293" r:id="rId1"/>
  <headerFooter>
    <oddHeader>&amp;C&amp;"Cambria,Bold" Novice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  <pageSetUpPr fitToPage="1"/>
  </sheetPr>
  <dimension ref="A1:L20"/>
  <sheetViews>
    <sheetView zoomScaleNormal="100" workbookViewId="0">
      <selection activeCell="D18" sqref="D18"/>
    </sheetView>
  </sheetViews>
  <sheetFormatPr defaultRowHeight="13.8" x14ac:dyDescent="0.25"/>
  <cols>
    <col min="1" max="1" width="2.8984375" customWidth="1"/>
    <col min="2" max="2" width="18.3984375" style="7" customWidth="1"/>
    <col min="3" max="3" width="10.69921875" style="206" customWidth="1"/>
    <col min="4" max="4" width="8.19921875" style="237" customWidth="1"/>
    <col min="5" max="5" width="8.796875" style="68"/>
    <col min="6" max="6" width="9.8984375" style="68" customWidth="1"/>
    <col min="7" max="7" width="9.09765625" customWidth="1"/>
    <col min="8" max="10" width="9.59765625" customWidth="1"/>
    <col min="11" max="11" width="10" style="181" customWidth="1"/>
    <col min="12" max="12" width="9.69921875" style="220" customWidth="1"/>
  </cols>
  <sheetData>
    <row r="1" spans="1:12" s="5" customFormat="1" ht="14.4" x14ac:dyDescent="0.3">
      <c r="B1" s="6" t="s">
        <v>0</v>
      </c>
      <c r="C1" s="204" t="s">
        <v>1</v>
      </c>
      <c r="D1" s="235" t="s">
        <v>2</v>
      </c>
      <c r="E1" s="238" t="s">
        <v>3</v>
      </c>
      <c r="F1" s="238" t="s">
        <v>4</v>
      </c>
      <c r="G1" s="6" t="s">
        <v>5</v>
      </c>
      <c r="H1" s="6" t="s">
        <v>6</v>
      </c>
      <c r="I1" s="6" t="s">
        <v>7</v>
      </c>
      <c r="J1" s="6" t="s">
        <v>155</v>
      </c>
      <c r="K1" s="180" t="s">
        <v>8</v>
      </c>
      <c r="L1" s="221" t="s">
        <v>9</v>
      </c>
    </row>
    <row r="2" spans="1:12" s="3" customFormat="1" ht="14.4" x14ac:dyDescent="0.3">
      <c r="A2" s="21">
        <v>1</v>
      </c>
      <c r="B2" s="53" t="s">
        <v>372</v>
      </c>
      <c r="C2" s="205" t="s">
        <v>296</v>
      </c>
      <c r="D2" s="236">
        <v>10400</v>
      </c>
      <c r="E2" s="67">
        <v>15</v>
      </c>
      <c r="F2" s="67">
        <v>15</v>
      </c>
      <c r="G2" s="21">
        <v>15</v>
      </c>
      <c r="H2" s="21">
        <v>15</v>
      </c>
      <c r="I2" s="21">
        <v>15</v>
      </c>
      <c r="J2" s="21">
        <v>0</v>
      </c>
      <c r="K2" s="31">
        <f t="shared" ref="K2:K15" si="0">SUM(E2:J2)</f>
        <v>75</v>
      </c>
      <c r="L2" s="49">
        <v>2.523611111111111E-3</v>
      </c>
    </row>
    <row r="3" spans="1:12" s="3" customFormat="1" ht="14.4" x14ac:dyDescent="0.3">
      <c r="A3" s="21">
        <v>2</v>
      </c>
      <c r="B3" s="53" t="s">
        <v>371</v>
      </c>
      <c r="C3" s="205" t="s">
        <v>337</v>
      </c>
      <c r="D3" s="236">
        <v>44.77</v>
      </c>
      <c r="E3" s="67">
        <v>15</v>
      </c>
      <c r="F3" s="67">
        <v>15</v>
      </c>
      <c r="G3" s="21">
        <v>15</v>
      </c>
      <c r="H3" s="21">
        <v>15</v>
      </c>
      <c r="I3" s="21">
        <v>15</v>
      </c>
      <c r="J3" s="21">
        <v>0</v>
      </c>
      <c r="K3" s="31">
        <f t="shared" si="0"/>
        <v>75</v>
      </c>
      <c r="L3" s="49">
        <v>2.6778935185185187E-3</v>
      </c>
    </row>
    <row r="4" spans="1:12" ht="14.4" x14ac:dyDescent="0.3">
      <c r="A4" s="21">
        <v>3</v>
      </c>
      <c r="B4" s="53" t="s">
        <v>372</v>
      </c>
      <c r="C4" s="205" t="s">
        <v>393</v>
      </c>
      <c r="D4" s="236">
        <v>12400</v>
      </c>
      <c r="E4" s="67">
        <v>15</v>
      </c>
      <c r="F4" s="67">
        <v>15</v>
      </c>
      <c r="G4" s="21">
        <v>15</v>
      </c>
      <c r="H4" s="21">
        <v>15</v>
      </c>
      <c r="I4" s="21">
        <v>15</v>
      </c>
      <c r="J4" s="21">
        <v>0</v>
      </c>
      <c r="K4" s="31">
        <f t="shared" si="0"/>
        <v>75</v>
      </c>
      <c r="L4" s="49">
        <v>2.733564814814815E-3</v>
      </c>
    </row>
    <row r="5" spans="1:12" s="3" customFormat="1" ht="14.4" x14ac:dyDescent="0.3">
      <c r="A5" s="21">
        <v>4</v>
      </c>
      <c r="B5" s="21" t="s">
        <v>397</v>
      </c>
      <c r="C5" s="106" t="s">
        <v>54</v>
      </c>
      <c r="D5" s="236">
        <v>10500</v>
      </c>
      <c r="E5" s="67">
        <v>15</v>
      </c>
      <c r="F5" s="67">
        <v>15</v>
      </c>
      <c r="G5" s="21">
        <v>15</v>
      </c>
      <c r="H5" s="21">
        <v>15</v>
      </c>
      <c r="I5" s="21">
        <v>15</v>
      </c>
      <c r="J5" s="21">
        <v>0</v>
      </c>
      <c r="K5" s="31">
        <f t="shared" si="0"/>
        <v>75</v>
      </c>
      <c r="L5" s="49">
        <v>3.1053240740740741E-3</v>
      </c>
    </row>
    <row r="6" spans="1:12" s="3" customFormat="1" ht="14.4" x14ac:dyDescent="0.3">
      <c r="A6" s="21">
        <v>5</v>
      </c>
      <c r="B6" s="21" t="s">
        <v>397</v>
      </c>
      <c r="C6" s="106" t="s">
        <v>398</v>
      </c>
      <c r="D6" s="236">
        <v>13200</v>
      </c>
      <c r="E6" s="67">
        <v>15</v>
      </c>
      <c r="F6" s="67">
        <v>15</v>
      </c>
      <c r="G6" s="21">
        <v>15</v>
      </c>
      <c r="H6" s="21">
        <v>15</v>
      </c>
      <c r="I6" s="21">
        <v>15</v>
      </c>
      <c r="J6" s="21">
        <v>0</v>
      </c>
      <c r="K6" s="31">
        <f t="shared" si="0"/>
        <v>75</v>
      </c>
      <c r="L6" s="49">
        <v>3.674652777777778E-3</v>
      </c>
    </row>
    <row r="7" spans="1:12" ht="14.4" x14ac:dyDescent="0.3">
      <c r="A7" s="21">
        <v>6</v>
      </c>
      <c r="B7" s="53" t="s">
        <v>378</v>
      </c>
      <c r="C7" s="205" t="s">
        <v>356</v>
      </c>
      <c r="D7" s="236">
        <v>11900</v>
      </c>
      <c r="E7" s="67">
        <v>15</v>
      </c>
      <c r="F7" s="67">
        <v>15</v>
      </c>
      <c r="G7" s="21">
        <v>15</v>
      </c>
      <c r="H7" s="21">
        <v>15</v>
      </c>
      <c r="I7" s="21">
        <v>15</v>
      </c>
      <c r="J7" s="21">
        <v>0</v>
      </c>
      <c r="K7" s="31">
        <f t="shared" si="0"/>
        <v>75</v>
      </c>
      <c r="L7" s="49">
        <v>3.8344907407407407E-3</v>
      </c>
    </row>
    <row r="8" spans="1:12" ht="14.4" x14ac:dyDescent="0.3">
      <c r="A8" s="21">
        <v>7</v>
      </c>
      <c r="B8" s="53" t="s">
        <v>375</v>
      </c>
      <c r="C8" s="205" t="s">
        <v>395</v>
      </c>
      <c r="D8" s="236">
        <v>12600</v>
      </c>
      <c r="E8" s="67">
        <v>15</v>
      </c>
      <c r="F8" s="67">
        <v>15</v>
      </c>
      <c r="G8" s="21">
        <v>15</v>
      </c>
      <c r="H8" s="21">
        <v>15</v>
      </c>
      <c r="I8" s="21">
        <v>15</v>
      </c>
      <c r="J8" s="21">
        <v>0</v>
      </c>
      <c r="K8" s="31">
        <f t="shared" si="0"/>
        <v>75</v>
      </c>
      <c r="L8" s="49">
        <v>3.8853009259259262E-3</v>
      </c>
    </row>
    <row r="9" spans="1:12" s="3" customFormat="1" ht="14.4" x14ac:dyDescent="0.3">
      <c r="A9" s="21">
        <v>8</v>
      </c>
      <c r="B9" s="21" t="s">
        <v>371</v>
      </c>
      <c r="C9" s="106" t="s">
        <v>304</v>
      </c>
      <c r="D9" s="236">
        <v>36.909999999999997</v>
      </c>
      <c r="E9" s="67">
        <v>15</v>
      </c>
      <c r="F9" s="67">
        <v>15</v>
      </c>
      <c r="G9" s="21">
        <v>15</v>
      </c>
      <c r="H9" s="21">
        <v>15</v>
      </c>
      <c r="I9" s="21">
        <v>15</v>
      </c>
      <c r="J9" s="21">
        <v>0</v>
      </c>
      <c r="K9" s="31">
        <f t="shared" si="0"/>
        <v>75</v>
      </c>
      <c r="L9" s="49">
        <v>3.9865740740740738E-3</v>
      </c>
    </row>
    <row r="10" spans="1:12" s="3" customFormat="1" ht="14.4" x14ac:dyDescent="0.3">
      <c r="A10" s="21">
        <v>9</v>
      </c>
      <c r="B10" s="21" t="s">
        <v>391</v>
      </c>
      <c r="C10" s="106" t="s">
        <v>392</v>
      </c>
      <c r="D10" s="236">
        <v>14100</v>
      </c>
      <c r="E10" s="67">
        <v>15</v>
      </c>
      <c r="F10" s="67">
        <v>15</v>
      </c>
      <c r="G10" s="21">
        <v>15</v>
      </c>
      <c r="H10" s="21">
        <v>15</v>
      </c>
      <c r="I10" s="21">
        <v>15</v>
      </c>
      <c r="J10" s="21">
        <v>0</v>
      </c>
      <c r="K10" s="31">
        <f t="shared" si="0"/>
        <v>75</v>
      </c>
      <c r="L10" s="49">
        <v>4.0921296296296296E-3</v>
      </c>
    </row>
    <row r="11" spans="1:12" ht="14.4" x14ac:dyDescent="0.3">
      <c r="A11" s="21">
        <v>10</v>
      </c>
      <c r="B11" s="53" t="s">
        <v>374</v>
      </c>
      <c r="C11" s="205" t="s">
        <v>394</v>
      </c>
      <c r="D11" s="236">
        <v>36.72</v>
      </c>
      <c r="E11" s="67">
        <v>15</v>
      </c>
      <c r="F11" s="67">
        <v>15</v>
      </c>
      <c r="G11" s="21">
        <v>15</v>
      </c>
      <c r="H11" s="21">
        <v>15</v>
      </c>
      <c r="I11" s="21">
        <v>0</v>
      </c>
      <c r="J11" s="21">
        <v>0</v>
      </c>
      <c r="K11" s="31">
        <f t="shared" si="0"/>
        <v>60</v>
      </c>
      <c r="L11" s="49">
        <v>4.1666666666666666E-3</v>
      </c>
    </row>
    <row r="12" spans="1:12" s="3" customFormat="1" ht="14.4" x14ac:dyDescent="0.3">
      <c r="A12" s="21">
        <v>11</v>
      </c>
      <c r="B12" s="53" t="s">
        <v>373</v>
      </c>
      <c r="C12" s="205" t="s">
        <v>404</v>
      </c>
      <c r="D12" s="236">
        <v>12000</v>
      </c>
      <c r="E12" s="67">
        <v>15</v>
      </c>
      <c r="F12" s="67">
        <v>15</v>
      </c>
      <c r="G12" s="21">
        <v>15</v>
      </c>
      <c r="H12" s="21">
        <v>15</v>
      </c>
      <c r="I12" s="21">
        <v>0</v>
      </c>
      <c r="J12" s="21">
        <v>0</v>
      </c>
      <c r="K12" s="31">
        <f t="shared" si="0"/>
        <v>60</v>
      </c>
      <c r="L12" s="49">
        <v>4.1666666666666666E-3</v>
      </c>
    </row>
    <row r="13" spans="1:12" ht="14.4" x14ac:dyDescent="0.3">
      <c r="A13" s="21">
        <v>12</v>
      </c>
      <c r="B13" s="53" t="s">
        <v>374</v>
      </c>
      <c r="C13" s="205" t="s">
        <v>248</v>
      </c>
      <c r="D13" s="236">
        <v>50.09</v>
      </c>
      <c r="E13" s="67">
        <v>15</v>
      </c>
      <c r="F13" s="67">
        <v>15</v>
      </c>
      <c r="G13" s="21">
        <v>15</v>
      </c>
      <c r="H13" s="21">
        <v>0</v>
      </c>
      <c r="I13" s="21">
        <v>0</v>
      </c>
      <c r="J13" s="21">
        <v>0</v>
      </c>
      <c r="K13" s="31">
        <f t="shared" si="0"/>
        <v>45</v>
      </c>
      <c r="L13" s="49">
        <v>4.1666666666666666E-3</v>
      </c>
    </row>
    <row r="14" spans="1:12" s="3" customFormat="1" ht="14.4" x14ac:dyDescent="0.3">
      <c r="A14" s="21">
        <v>13</v>
      </c>
      <c r="B14" s="21" t="s">
        <v>400</v>
      </c>
      <c r="C14" s="106" t="s">
        <v>405</v>
      </c>
      <c r="D14" s="236">
        <v>13300</v>
      </c>
      <c r="E14" s="67">
        <v>15</v>
      </c>
      <c r="F14" s="67">
        <v>15</v>
      </c>
      <c r="G14" s="21">
        <v>15</v>
      </c>
      <c r="H14" s="21">
        <v>0</v>
      </c>
      <c r="I14" s="21">
        <v>0</v>
      </c>
      <c r="J14" s="21">
        <v>0</v>
      </c>
      <c r="K14" s="31">
        <f t="shared" si="0"/>
        <v>45</v>
      </c>
      <c r="L14" s="49">
        <v>4.1666666666666666E-3</v>
      </c>
    </row>
    <row r="15" spans="1:12" ht="14.4" x14ac:dyDescent="0.3">
      <c r="A15" s="21">
        <v>14</v>
      </c>
      <c r="B15" s="21" t="s">
        <v>377</v>
      </c>
      <c r="C15" s="106" t="s">
        <v>396</v>
      </c>
      <c r="D15" s="236">
        <v>15600</v>
      </c>
      <c r="E15" s="67">
        <v>15</v>
      </c>
      <c r="F15" s="67">
        <v>15</v>
      </c>
      <c r="G15" s="21">
        <v>0</v>
      </c>
      <c r="H15" s="21">
        <v>0</v>
      </c>
      <c r="I15" s="21">
        <v>0</v>
      </c>
      <c r="J15" s="21">
        <v>0</v>
      </c>
      <c r="K15" s="31">
        <f t="shared" si="0"/>
        <v>30</v>
      </c>
      <c r="L15" s="49">
        <v>4.1666666666666666E-3</v>
      </c>
    </row>
    <row r="16" spans="1:12" s="3" customFormat="1" ht="14.4" x14ac:dyDescent="0.3">
      <c r="A16" s="21">
        <v>15</v>
      </c>
      <c r="B16" s="21" t="s">
        <v>376</v>
      </c>
      <c r="C16" s="106" t="s">
        <v>333</v>
      </c>
      <c r="D16" s="236">
        <v>0</v>
      </c>
      <c r="E16" s="67">
        <v>0</v>
      </c>
      <c r="F16" s="67">
        <v>0</v>
      </c>
      <c r="G16" s="21">
        <v>0</v>
      </c>
      <c r="H16" s="21">
        <v>0</v>
      </c>
      <c r="I16" s="21">
        <v>0</v>
      </c>
      <c r="J16" s="21">
        <v>0</v>
      </c>
      <c r="K16" s="31">
        <v>0</v>
      </c>
      <c r="L16" s="49">
        <v>0</v>
      </c>
    </row>
    <row r="17" spans="1:12" s="3" customFormat="1" ht="14.4" x14ac:dyDescent="0.3">
      <c r="A17" s="21">
        <v>16</v>
      </c>
      <c r="B17" s="53" t="s">
        <v>370</v>
      </c>
      <c r="C17" s="205" t="s">
        <v>84</v>
      </c>
      <c r="D17" s="236">
        <v>44.18</v>
      </c>
      <c r="E17" s="67">
        <v>0</v>
      </c>
      <c r="F17" s="67">
        <v>0</v>
      </c>
      <c r="G17" s="21">
        <v>0</v>
      </c>
      <c r="H17" s="21">
        <v>0</v>
      </c>
      <c r="I17" s="21">
        <v>0</v>
      </c>
      <c r="J17" s="21">
        <v>0</v>
      </c>
      <c r="K17" s="31">
        <v>0</v>
      </c>
      <c r="L17" s="49">
        <v>4.1666666666666666E-3</v>
      </c>
    </row>
    <row r="18" spans="1:12" ht="14.4" x14ac:dyDescent="0.3">
      <c r="A18" s="21">
        <v>17</v>
      </c>
      <c r="B18" s="21"/>
      <c r="C18" s="106"/>
      <c r="D18" s="236"/>
      <c r="E18" s="67"/>
      <c r="F18" s="67"/>
      <c r="G18" s="21"/>
      <c r="H18" s="21"/>
      <c r="I18" s="21"/>
      <c r="J18" s="21"/>
      <c r="K18" s="31">
        <f t="shared" ref="K18:K20" si="1">SUM(E18:J18)</f>
        <v>0</v>
      </c>
      <c r="L18" s="49"/>
    </row>
    <row r="19" spans="1:12" ht="14.4" x14ac:dyDescent="0.3">
      <c r="A19" s="21">
        <v>18</v>
      </c>
      <c r="B19" s="21"/>
      <c r="C19" s="106"/>
      <c r="D19" s="236"/>
      <c r="E19" s="67"/>
      <c r="F19" s="67"/>
      <c r="G19" s="21"/>
      <c r="H19" s="21"/>
      <c r="I19" s="21"/>
      <c r="J19" s="21"/>
      <c r="K19" s="31">
        <f t="shared" si="1"/>
        <v>0</v>
      </c>
      <c r="L19" s="49"/>
    </row>
    <row r="20" spans="1:12" ht="14.4" x14ac:dyDescent="0.3">
      <c r="A20" s="21">
        <v>19</v>
      </c>
      <c r="B20" s="21"/>
      <c r="C20" s="106"/>
      <c r="D20" s="236"/>
      <c r="E20" s="67"/>
      <c r="F20" s="67"/>
      <c r="G20" s="21"/>
      <c r="H20" s="21"/>
      <c r="I20" s="21"/>
      <c r="J20" s="21"/>
      <c r="K20" s="31">
        <f t="shared" si="1"/>
        <v>0</v>
      </c>
      <c r="L20" s="49"/>
    </row>
  </sheetData>
  <sortState xmlns:xlrd2="http://schemas.microsoft.com/office/spreadsheetml/2017/richdata2" ref="A2:L17">
    <sortCondition descending="1" ref="K2:K17"/>
    <sortCondition ref="L2:L17"/>
    <sortCondition ref="D2:D17"/>
  </sortState>
  <printOptions headings="1" gridLines="1"/>
  <pageMargins left="0.25" right="0.25" top="0.75" bottom="0.75" header="0.3" footer="0.3"/>
  <pageSetup scale="98" orientation="landscape" horizontalDpi="4294967293" r:id="rId1"/>
  <headerFooter>
    <oddHeader>&amp;C&amp;"Cambria,Bold"Novice 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L25"/>
  <sheetViews>
    <sheetView view="pageLayout" zoomScaleNormal="100" workbookViewId="0">
      <selection activeCell="B2" sqref="B2:C15"/>
    </sheetView>
  </sheetViews>
  <sheetFormatPr defaultRowHeight="13.8" x14ac:dyDescent="0.25"/>
  <cols>
    <col min="1" max="1" width="2.8984375" customWidth="1"/>
    <col min="2" max="2" width="18.3984375" style="7" customWidth="1"/>
    <col min="3" max="3" width="10.69921875" style="7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81" customWidth="1"/>
    <col min="12" max="12" width="9.69921875" style="117" customWidth="1"/>
  </cols>
  <sheetData>
    <row r="1" spans="1:12" s="5" customFormat="1" ht="14.4" x14ac:dyDescent="0.3">
      <c r="A1" s="33"/>
      <c r="B1" s="41" t="s">
        <v>0</v>
      </c>
      <c r="C1" s="41" t="s">
        <v>1</v>
      </c>
      <c r="D1" s="125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189" t="s">
        <v>155</v>
      </c>
      <c r="K1" s="183" t="s">
        <v>8</v>
      </c>
      <c r="L1" s="125" t="s">
        <v>9</v>
      </c>
    </row>
    <row r="2" spans="1:12" ht="14.4" x14ac:dyDescent="0.3">
      <c r="A2" s="21">
        <v>1</v>
      </c>
      <c r="B2" s="53"/>
      <c r="C2" s="53"/>
      <c r="D2" s="116"/>
      <c r="E2" s="24"/>
      <c r="F2" s="24"/>
      <c r="G2" s="21"/>
      <c r="H2" s="21"/>
      <c r="I2" s="21"/>
      <c r="J2" s="21"/>
      <c r="K2" s="31">
        <f>SUM(E2:J2)</f>
        <v>0</v>
      </c>
      <c r="L2" s="128"/>
    </row>
    <row r="3" spans="1:12" s="3" customFormat="1" ht="14.4" x14ac:dyDescent="0.3">
      <c r="A3" s="21">
        <v>2</v>
      </c>
      <c r="B3" s="53"/>
      <c r="C3" s="53"/>
      <c r="D3" s="116"/>
      <c r="E3" s="24"/>
      <c r="F3" s="24"/>
      <c r="G3" s="21"/>
      <c r="H3" s="21"/>
      <c r="I3" s="21"/>
      <c r="J3" s="21"/>
      <c r="K3" s="31">
        <f t="shared" ref="K3:K25" si="0">SUM(E3:J3)</f>
        <v>0</v>
      </c>
      <c r="L3" s="128"/>
    </row>
    <row r="4" spans="1:12" ht="14.4" x14ac:dyDescent="0.3">
      <c r="A4" s="21">
        <v>3</v>
      </c>
      <c r="B4" s="21"/>
      <c r="C4" s="21"/>
      <c r="D4" s="116"/>
      <c r="E4" s="24"/>
      <c r="F4" s="24"/>
      <c r="G4" s="21"/>
      <c r="H4" s="21"/>
      <c r="I4" s="21"/>
      <c r="J4" s="21"/>
      <c r="K4" s="31">
        <f t="shared" si="0"/>
        <v>0</v>
      </c>
      <c r="L4" s="128"/>
    </row>
    <row r="5" spans="1:12" s="3" customFormat="1" ht="14.4" x14ac:dyDescent="0.3">
      <c r="A5" s="21">
        <v>4</v>
      </c>
      <c r="B5" s="21"/>
      <c r="C5" s="21"/>
      <c r="D5" s="116"/>
      <c r="E5" s="24"/>
      <c r="F5" s="24"/>
      <c r="G5" s="21"/>
      <c r="H5" s="21"/>
      <c r="I5" s="21"/>
      <c r="J5" s="21"/>
      <c r="K5" s="31">
        <f t="shared" si="0"/>
        <v>0</v>
      </c>
      <c r="L5" s="128"/>
    </row>
    <row r="6" spans="1:12" ht="14.4" x14ac:dyDescent="0.3">
      <c r="A6" s="21">
        <v>5</v>
      </c>
      <c r="B6" s="53"/>
      <c r="C6" s="53"/>
      <c r="D6" s="116"/>
      <c r="E6" s="24"/>
      <c r="F6" s="24"/>
      <c r="G6" s="21"/>
      <c r="H6" s="21"/>
      <c r="I6" s="21"/>
      <c r="J6" s="21"/>
      <c r="K6" s="31">
        <f t="shared" si="0"/>
        <v>0</v>
      </c>
      <c r="L6" s="128"/>
    </row>
    <row r="7" spans="1:12" s="3" customFormat="1" ht="14.4" x14ac:dyDescent="0.3">
      <c r="A7" s="21">
        <v>6</v>
      </c>
      <c r="B7" s="53"/>
      <c r="C7" s="53"/>
      <c r="D7" s="116"/>
      <c r="E7" s="24"/>
      <c r="F7" s="24"/>
      <c r="G7" s="21"/>
      <c r="H7" s="21"/>
      <c r="I7" s="21"/>
      <c r="J7" s="21"/>
      <c r="K7" s="31">
        <f t="shared" si="0"/>
        <v>0</v>
      </c>
      <c r="L7" s="128"/>
    </row>
    <row r="8" spans="1:12" ht="14.4" x14ac:dyDescent="0.3">
      <c r="A8" s="21">
        <v>7</v>
      </c>
      <c r="B8" s="53"/>
      <c r="C8" s="53"/>
      <c r="D8" s="116"/>
      <c r="E8" s="24"/>
      <c r="F8" s="24"/>
      <c r="G8" s="21"/>
      <c r="H8" s="21"/>
      <c r="I8" s="21"/>
      <c r="J8" s="21"/>
      <c r="K8" s="31">
        <f t="shared" si="0"/>
        <v>0</v>
      </c>
      <c r="L8" s="128"/>
    </row>
    <row r="9" spans="1:12" s="3" customFormat="1" ht="14.4" x14ac:dyDescent="0.3">
      <c r="A9" s="21">
        <v>8</v>
      </c>
      <c r="B9" s="53"/>
      <c r="C9" s="53"/>
      <c r="D9" s="116"/>
      <c r="E9" s="24"/>
      <c r="F9" s="24"/>
      <c r="G9" s="21"/>
      <c r="H9" s="21"/>
      <c r="I9" s="21"/>
      <c r="J9" s="21"/>
      <c r="K9" s="31">
        <f t="shared" si="0"/>
        <v>0</v>
      </c>
      <c r="L9" s="128"/>
    </row>
    <row r="10" spans="1:12" ht="14.4" x14ac:dyDescent="0.3">
      <c r="A10" s="21">
        <v>9</v>
      </c>
      <c r="B10" s="53"/>
      <c r="C10" s="53"/>
      <c r="D10" s="116"/>
      <c r="E10" s="24"/>
      <c r="F10" s="24"/>
      <c r="G10" s="21"/>
      <c r="H10" s="21"/>
      <c r="I10" s="21"/>
      <c r="J10" s="21"/>
      <c r="K10" s="31">
        <f t="shared" si="0"/>
        <v>0</v>
      </c>
      <c r="L10" s="128"/>
    </row>
    <row r="11" spans="1:12" s="3" customFormat="1" ht="14.4" x14ac:dyDescent="0.3">
      <c r="A11" s="21">
        <v>10</v>
      </c>
      <c r="B11" s="53"/>
      <c r="C11" s="53"/>
      <c r="D11" s="116"/>
      <c r="E11" s="24"/>
      <c r="F11" s="24"/>
      <c r="G11" s="21"/>
      <c r="H11" s="21"/>
      <c r="I11" s="21"/>
      <c r="J11" s="21"/>
      <c r="K11" s="31">
        <f t="shared" si="0"/>
        <v>0</v>
      </c>
      <c r="L11" s="128"/>
    </row>
    <row r="12" spans="1:12" ht="14.4" x14ac:dyDescent="0.3">
      <c r="A12" s="21">
        <v>11</v>
      </c>
      <c r="B12" s="21"/>
      <c r="C12" s="21"/>
      <c r="D12" s="116"/>
      <c r="E12" s="24"/>
      <c r="F12" s="24"/>
      <c r="G12" s="21"/>
      <c r="H12" s="21"/>
      <c r="I12" s="21"/>
      <c r="J12" s="21"/>
      <c r="K12" s="31">
        <f t="shared" si="0"/>
        <v>0</v>
      </c>
      <c r="L12" s="128"/>
    </row>
    <row r="13" spans="1:12" s="3" customFormat="1" ht="14.4" x14ac:dyDescent="0.3">
      <c r="A13" s="21">
        <v>12</v>
      </c>
      <c r="B13" s="21"/>
      <c r="C13" s="21"/>
      <c r="D13" s="116"/>
      <c r="E13" s="24"/>
      <c r="F13" s="24"/>
      <c r="G13" s="21"/>
      <c r="H13" s="21"/>
      <c r="I13" s="21"/>
      <c r="J13" s="21"/>
      <c r="K13" s="31">
        <f t="shared" si="0"/>
        <v>0</v>
      </c>
      <c r="L13" s="128"/>
    </row>
    <row r="14" spans="1:12" ht="14.4" x14ac:dyDescent="0.3">
      <c r="A14" s="21">
        <v>13</v>
      </c>
      <c r="B14" s="53"/>
      <c r="C14" s="53"/>
      <c r="D14" s="116"/>
      <c r="E14" s="24"/>
      <c r="F14" s="24"/>
      <c r="G14" s="21"/>
      <c r="H14" s="21"/>
      <c r="I14" s="21"/>
      <c r="J14" s="21"/>
      <c r="K14" s="31">
        <f t="shared" si="0"/>
        <v>0</v>
      </c>
      <c r="L14" s="128"/>
    </row>
    <row r="15" spans="1:12" s="3" customFormat="1" ht="14.4" x14ac:dyDescent="0.3">
      <c r="A15" s="21">
        <v>14</v>
      </c>
      <c r="B15" s="53"/>
      <c r="C15" s="53"/>
      <c r="D15" s="116"/>
      <c r="E15" s="21"/>
      <c r="F15" s="21"/>
      <c r="G15" s="21"/>
      <c r="H15" s="21"/>
      <c r="I15" s="21"/>
      <c r="J15" s="21"/>
      <c r="K15" s="31">
        <f t="shared" si="0"/>
        <v>0</v>
      </c>
      <c r="L15" s="116"/>
    </row>
    <row r="16" spans="1:12" ht="14.4" x14ac:dyDescent="0.3">
      <c r="A16" s="21">
        <v>15</v>
      </c>
      <c r="B16" s="21"/>
      <c r="C16" s="21"/>
      <c r="D16" s="116"/>
      <c r="E16" s="21"/>
      <c r="F16" s="21"/>
      <c r="G16" s="21"/>
      <c r="H16" s="21"/>
      <c r="I16" s="21"/>
      <c r="J16" s="21"/>
      <c r="K16" s="31">
        <f t="shared" si="0"/>
        <v>0</v>
      </c>
      <c r="L16" s="116"/>
    </row>
    <row r="17" spans="1:12" s="3" customFormat="1" ht="14.4" x14ac:dyDescent="0.3">
      <c r="A17" s="21">
        <v>16</v>
      </c>
      <c r="B17" s="21"/>
      <c r="C17" s="21"/>
      <c r="D17" s="116"/>
      <c r="E17" s="21"/>
      <c r="F17" s="21"/>
      <c r="G17" s="21"/>
      <c r="H17" s="21"/>
      <c r="I17" s="21"/>
      <c r="J17" s="21"/>
      <c r="K17" s="31">
        <f t="shared" si="0"/>
        <v>0</v>
      </c>
      <c r="L17" s="116"/>
    </row>
    <row r="18" spans="1:12" ht="14.4" x14ac:dyDescent="0.3">
      <c r="A18" s="21">
        <v>17</v>
      </c>
      <c r="B18" s="21"/>
      <c r="C18" s="21"/>
      <c r="D18" s="116"/>
      <c r="E18" s="21"/>
      <c r="F18" s="21"/>
      <c r="G18" s="21"/>
      <c r="H18" s="21"/>
      <c r="I18" s="21"/>
      <c r="J18" s="21"/>
      <c r="K18" s="31">
        <f t="shared" si="0"/>
        <v>0</v>
      </c>
      <c r="L18" s="116"/>
    </row>
    <row r="19" spans="1:12" s="3" customFormat="1" ht="14.4" x14ac:dyDescent="0.3">
      <c r="A19" s="21">
        <v>18</v>
      </c>
      <c r="B19" s="21"/>
      <c r="C19" s="21"/>
      <c r="D19" s="116"/>
      <c r="E19" s="21"/>
      <c r="F19" s="21"/>
      <c r="G19" s="21"/>
      <c r="H19" s="21"/>
      <c r="I19" s="21"/>
      <c r="J19" s="21"/>
      <c r="K19" s="31">
        <f t="shared" si="0"/>
        <v>0</v>
      </c>
      <c r="L19" s="116"/>
    </row>
    <row r="20" spans="1:12" ht="14.4" x14ac:dyDescent="0.3">
      <c r="A20" s="21">
        <v>19</v>
      </c>
      <c r="B20" s="21"/>
      <c r="C20" s="21"/>
      <c r="D20" s="116"/>
      <c r="E20" s="21"/>
      <c r="F20" s="21"/>
      <c r="G20" s="21"/>
      <c r="H20" s="21"/>
      <c r="I20" s="21"/>
      <c r="J20" s="21"/>
      <c r="K20" s="31">
        <f t="shared" si="0"/>
        <v>0</v>
      </c>
      <c r="L20" s="116"/>
    </row>
    <row r="21" spans="1:12" s="3" customFormat="1" ht="14.4" x14ac:dyDescent="0.3">
      <c r="A21" s="21">
        <v>20</v>
      </c>
      <c r="B21" s="21"/>
      <c r="C21" s="21"/>
      <c r="D21" s="116"/>
      <c r="E21" s="21"/>
      <c r="F21" s="21"/>
      <c r="G21" s="21"/>
      <c r="H21" s="21"/>
      <c r="I21" s="21"/>
      <c r="J21" s="21"/>
      <c r="K21" s="31">
        <f t="shared" si="0"/>
        <v>0</v>
      </c>
      <c r="L21" s="116"/>
    </row>
    <row r="22" spans="1:12" ht="14.4" x14ac:dyDescent="0.3">
      <c r="A22" s="21"/>
      <c r="B22" s="21"/>
      <c r="C22" s="21"/>
      <c r="D22" s="116"/>
      <c r="E22" s="21"/>
      <c r="F22" s="21"/>
      <c r="G22" s="21"/>
      <c r="H22" s="21"/>
      <c r="I22" s="21"/>
      <c r="J22" s="21"/>
      <c r="K22" s="31">
        <f t="shared" si="0"/>
        <v>0</v>
      </c>
      <c r="L22" s="116"/>
    </row>
    <row r="23" spans="1:12" s="3" customFormat="1" ht="14.4" x14ac:dyDescent="0.3">
      <c r="A23" s="21"/>
      <c r="B23" s="21"/>
      <c r="C23" s="21"/>
      <c r="D23" s="116"/>
      <c r="E23" s="21"/>
      <c r="F23" s="21"/>
      <c r="G23" s="21"/>
      <c r="H23" s="21"/>
      <c r="I23" s="21"/>
      <c r="J23" s="21"/>
      <c r="K23" s="31">
        <f t="shared" si="0"/>
        <v>0</v>
      </c>
      <c r="L23" s="116"/>
    </row>
    <row r="24" spans="1:12" ht="14.4" x14ac:dyDescent="0.3">
      <c r="A24" s="21"/>
      <c r="B24" s="21"/>
      <c r="C24" s="21"/>
      <c r="D24" s="116"/>
      <c r="E24" s="21"/>
      <c r="F24" s="21"/>
      <c r="G24" s="21"/>
      <c r="H24" s="21"/>
      <c r="I24" s="21"/>
      <c r="J24" s="21"/>
      <c r="K24" s="31">
        <f t="shared" si="0"/>
        <v>0</v>
      </c>
      <c r="L24" s="116"/>
    </row>
    <row r="25" spans="1:12" s="3" customFormat="1" ht="14.4" x14ac:dyDescent="0.3">
      <c r="A25" s="21"/>
      <c r="B25" s="21"/>
      <c r="C25" s="21"/>
      <c r="D25" s="116"/>
      <c r="E25" s="21"/>
      <c r="F25" s="21"/>
      <c r="G25" s="21"/>
      <c r="H25" s="21"/>
      <c r="I25" s="21"/>
      <c r="J25" s="21"/>
      <c r="K25" s="31">
        <f t="shared" si="0"/>
        <v>0</v>
      </c>
      <c r="L25" s="116"/>
    </row>
  </sheetData>
  <sortState xmlns:xlrd2="http://schemas.microsoft.com/office/spreadsheetml/2017/richdata2" ref="A2:L20">
    <sortCondition descending="1" ref="K2:K20"/>
    <sortCondition ref="L2:L20"/>
    <sortCondition ref="D2:D20"/>
  </sortState>
  <printOptions headings="1" gridLines="1"/>
  <pageMargins left="0.7" right="0.7" top="0.75" bottom="0.75" header="0.3" footer="0.3"/>
  <pageSetup orientation="landscape" r:id="rId1"/>
  <headerFooter>
    <oddHeader>&amp;CNovice Day 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R30"/>
  <sheetViews>
    <sheetView view="pageLayout" topLeftCell="B4" zoomScaleNormal="100" workbookViewId="0">
      <selection activeCell="L14" sqref="L14"/>
    </sheetView>
  </sheetViews>
  <sheetFormatPr defaultRowHeight="14.4" x14ac:dyDescent="0.3"/>
  <cols>
    <col min="1" max="1" width="6.3984375" style="33" customWidth="1"/>
    <col min="2" max="2" width="18" customWidth="1"/>
    <col min="4" max="6" width="9" style="237"/>
    <col min="7" max="7" width="9" style="117"/>
    <col min="8" max="8" width="11.09765625" style="241" customWidth="1"/>
    <col min="9" max="9" width="11.59765625" customWidth="1"/>
    <col min="10" max="10" width="11.19921875" customWidth="1"/>
    <col min="11" max="12" width="10.8984375" customWidth="1"/>
    <col min="13" max="13" width="10.5" style="14" customWidth="1"/>
    <col min="14" max="14" width="10.3984375" style="213" customWidth="1"/>
    <col min="15" max="15" width="9" style="213"/>
    <col min="16" max="17" width="9" style="117"/>
    <col min="18" max="18" width="9" style="228"/>
  </cols>
  <sheetData>
    <row r="1" spans="1:18" s="5" customFormat="1" x14ac:dyDescent="0.3">
      <c r="A1" s="33"/>
      <c r="B1" s="33" t="s">
        <v>0</v>
      </c>
      <c r="C1" s="33" t="s">
        <v>1</v>
      </c>
      <c r="D1" s="247" t="s">
        <v>10</v>
      </c>
      <c r="E1" s="247" t="s">
        <v>11</v>
      </c>
      <c r="F1" s="247" t="s">
        <v>17</v>
      </c>
      <c r="G1" s="144" t="s">
        <v>178</v>
      </c>
      <c r="H1" s="245" t="s">
        <v>12</v>
      </c>
      <c r="I1" s="35" t="s">
        <v>13</v>
      </c>
      <c r="J1" s="33" t="s">
        <v>14</v>
      </c>
      <c r="K1" s="33" t="s">
        <v>18</v>
      </c>
      <c r="L1" s="64" t="s">
        <v>179</v>
      </c>
      <c r="M1" s="34" t="s">
        <v>19</v>
      </c>
      <c r="N1" s="232" t="s">
        <v>15</v>
      </c>
      <c r="O1" s="232" t="s">
        <v>16</v>
      </c>
      <c r="P1" s="154" t="s">
        <v>20</v>
      </c>
      <c r="Q1" s="190" t="s">
        <v>180</v>
      </c>
      <c r="R1" s="234" t="s">
        <v>9</v>
      </c>
    </row>
    <row r="2" spans="1:18" s="9" customFormat="1" x14ac:dyDescent="0.3">
      <c r="A2" s="33">
        <v>1</v>
      </c>
      <c r="B2" s="168" t="str">
        <f>'NOV 1'!B2</f>
        <v>John Stotlemeyer</v>
      </c>
      <c r="C2" s="168" t="str">
        <f>'NOV 1'!C2</f>
        <v>Summer</v>
      </c>
      <c r="D2" s="248">
        <f>VLOOKUP(C2,'NOV 1'!$C$2:$D$19,2,FALSE)</f>
        <v>4425</v>
      </c>
      <c r="E2" s="244">
        <f>VLOOKUP(C2,'NOV 2'!$C$2:$D$20,2,FALSE)</f>
        <v>44.77</v>
      </c>
      <c r="F2" s="243">
        <v>0</v>
      </c>
      <c r="G2" s="132"/>
      <c r="H2" s="246">
        <f t="shared" ref="H2:H17" si="0">SUM(D2:G2)</f>
        <v>4469.7700000000004</v>
      </c>
      <c r="I2" s="27">
        <v>75</v>
      </c>
      <c r="J2" s="31">
        <f>VLOOKUP(C2,'NOV 2'!$C$2:$K$20,9,FALSE)</f>
        <v>75</v>
      </c>
      <c r="K2" s="31">
        <v>0</v>
      </c>
      <c r="L2" s="31"/>
      <c r="M2" s="23">
        <f t="shared" ref="M2:M17" si="1">SUM(I2:L2)</f>
        <v>150</v>
      </c>
      <c r="N2" s="233">
        <v>1.8885416666666666E-3</v>
      </c>
      <c r="O2" s="225">
        <f>VLOOKUP(C2,'NOV 2'!$C$2:$L$20,10,FALSE)</f>
        <v>2.6778935185185187E-3</v>
      </c>
      <c r="P2" s="132">
        <v>0</v>
      </c>
      <c r="Q2" s="132"/>
      <c r="R2" s="50">
        <f t="shared" ref="R2:R17" si="2">SUM(N2:P2)</f>
        <v>4.5664351851851855E-3</v>
      </c>
    </row>
    <row r="3" spans="1:18" ht="13.95" customHeight="1" x14ac:dyDescent="0.3">
      <c r="A3" s="33">
        <v>2</v>
      </c>
      <c r="B3" s="168" t="str">
        <f>'NOV 1'!B7</f>
        <v>Connie Emerson</v>
      </c>
      <c r="C3" s="175" t="str">
        <f>'NOV 1'!C7</f>
        <v>Sue</v>
      </c>
      <c r="D3" s="248">
        <f>VLOOKUP(C3,'NOV 1'!$C$2:$D$19,2,FALSE)</f>
        <v>5601</v>
      </c>
      <c r="E3" s="244">
        <f>VLOOKUP(C3,'NOV 2'!$C$2:$D$20,2,FALSE)</f>
        <v>10400</v>
      </c>
      <c r="F3" s="243">
        <v>0</v>
      </c>
      <c r="G3" s="132"/>
      <c r="H3" s="246">
        <f t="shared" si="0"/>
        <v>16001</v>
      </c>
      <c r="I3" s="27">
        <f>VLOOKUP(C3,'NOV 1'!$C$2:$K$19,9,FALSE)</f>
        <v>75</v>
      </c>
      <c r="J3" s="31">
        <f>VLOOKUP(C3,'NOV 2'!$C$2:$K$20,9,FALSE)</f>
        <v>75</v>
      </c>
      <c r="K3" s="31">
        <v>0</v>
      </c>
      <c r="L3" s="31"/>
      <c r="M3" s="23">
        <f t="shared" si="1"/>
        <v>150</v>
      </c>
      <c r="N3" s="233">
        <f>VLOOKUP(C3,'NOV 1'!$C$2:$L$19,10,FALSE)</f>
        <v>2.9658564814814812E-3</v>
      </c>
      <c r="O3" s="225">
        <f>VLOOKUP(C3,'NOV 2'!$C$2:$L$20,10,FALSE)</f>
        <v>2.523611111111111E-3</v>
      </c>
      <c r="P3" s="132">
        <v>0</v>
      </c>
      <c r="Q3" s="132"/>
      <c r="R3" s="50">
        <f t="shared" si="2"/>
        <v>5.4894675925925927E-3</v>
      </c>
    </row>
    <row r="4" spans="1:18" s="9" customFormat="1" x14ac:dyDescent="0.3">
      <c r="A4" s="33">
        <v>3</v>
      </c>
      <c r="B4" s="168" t="str">
        <f>'NOV 1'!B5</f>
        <v>Connie Emerson</v>
      </c>
      <c r="C4" s="175" t="str">
        <f>'NOV 1'!C5</f>
        <v>Lacy</v>
      </c>
      <c r="D4" s="248">
        <f>VLOOKUP(C4,'NOV 1'!$C$2:$D$19,2,FALSE)</f>
        <v>3541</v>
      </c>
      <c r="E4" s="244">
        <f>VLOOKUP(C4,'NOV 2'!$C$2:$D$20,2,FALSE)</f>
        <v>12400</v>
      </c>
      <c r="F4" s="243">
        <v>0</v>
      </c>
      <c r="G4" s="132"/>
      <c r="H4" s="246">
        <f t="shared" si="0"/>
        <v>15941</v>
      </c>
      <c r="I4" s="27">
        <f>VLOOKUP(C4,'NOV 1'!$C$2:$K$19,9,FALSE)</f>
        <v>75</v>
      </c>
      <c r="J4" s="31">
        <f>VLOOKUP(C4,'NOV 2'!$C$2:$K$20,9,FALSE)</f>
        <v>75</v>
      </c>
      <c r="K4" s="31">
        <v>0</v>
      </c>
      <c r="L4" s="31"/>
      <c r="M4" s="23">
        <f t="shared" si="1"/>
        <v>150</v>
      </c>
      <c r="N4" s="233">
        <f>VLOOKUP(C4,'NOV 1'!$C$2:$L$19,10,FALSE)</f>
        <v>2.7789351851851851E-3</v>
      </c>
      <c r="O4" s="225">
        <f>VLOOKUP(C4,'NOV 2'!$C$2:$L$20,10,FALSE)</f>
        <v>2.733564814814815E-3</v>
      </c>
      <c r="P4" s="132">
        <v>0</v>
      </c>
      <c r="Q4" s="132"/>
      <c r="R4" s="50">
        <f t="shared" si="2"/>
        <v>5.5125E-3</v>
      </c>
    </row>
    <row r="5" spans="1:18" s="3" customFormat="1" x14ac:dyDescent="0.3">
      <c r="A5" s="33">
        <v>4</v>
      </c>
      <c r="B5" s="168" t="str">
        <f>'NOV 1'!B6</f>
        <v>Denyse Christensen</v>
      </c>
      <c r="C5" s="175" t="str">
        <f>'NOV 1'!C6</f>
        <v>Mike</v>
      </c>
      <c r="D5" s="248">
        <f>VLOOKUP(C5,'NOV 1'!$C$2:$D$19,2,FALSE)</f>
        <v>4487</v>
      </c>
      <c r="E5" s="244">
        <f>VLOOKUP(C5,'NOV 2'!$C$2:$D$20,2,FALSE)</f>
        <v>10500</v>
      </c>
      <c r="F5" s="243">
        <v>0</v>
      </c>
      <c r="G5" s="132"/>
      <c r="H5" s="246">
        <f t="shared" si="0"/>
        <v>14987</v>
      </c>
      <c r="I5" s="27">
        <f>VLOOKUP(C5,'NOV 1'!$C$2:$K$19,9,FALSE)</f>
        <v>75</v>
      </c>
      <c r="J5" s="31">
        <f>VLOOKUP(C5,'NOV 2'!$C$2:$K$20,9,FALSE)</f>
        <v>75</v>
      </c>
      <c r="K5" s="31">
        <v>0</v>
      </c>
      <c r="L5" s="31"/>
      <c r="M5" s="23">
        <f t="shared" si="1"/>
        <v>150</v>
      </c>
      <c r="N5" s="233">
        <f>VLOOKUP(C5,'NOV 1'!$C$2:$L$19,10,FALSE)</f>
        <v>2.8334490740740746E-3</v>
      </c>
      <c r="O5" s="225">
        <f>VLOOKUP(C5,'NOV 2'!$C$2:$L$20,10,FALSE)</f>
        <v>3.1053240740740741E-3</v>
      </c>
      <c r="P5" s="132">
        <v>0</v>
      </c>
      <c r="Q5" s="132"/>
      <c r="R5" s="50">
        <f t="shared" si="2"/>
        <v>5.9387731481481488E-3</v>
      </c>
    </row>
    <row r="6" spans="1:18" s="9" customFormat="1" x14ac:dyDescent="0.3">
      <c r="A6" s="33">
        <v>5</v>
      </c>
      <c r="B6" s="168" t="str">
        <f>'NOV 1'!B4</f>
        <v>Randy Burns</v>
      </c>
      <c r="C6" s="175" t="str">
        <f>'NOV 1'!C4</f>
        <v>Brute</v>
      </c>
      <c r="D6" s="248">
        <f>VLOOKUP(C6,'NOV 1'!$C$2:$D$19,2,FALSE)</f>
        <v>3901</v>
      </c>
      <c r="E6" s="244">
        <f>VLOOKUP(C6,'NOV 2'!$C$2:$D$20,2,FALSE)</f>
        <v>12600</v>
      </c>
      <c r="F6" s="243">
        <v>0</v>
      </c>
      <c r="G6" s="132"/>
      <c r="H6" s="246">
        <f t="shared" si="0"/>
        <v>16501</v>
      </c>
      <c r="I6" s="27">
        <f>VLOOKUP(C6,'NOV 1'!$C$2:$K$19,9,FALSE)</f>
        <v>75</v>
      </c>
      <c r="J6" s="31">
        <f>VLOOKUP(C6,'NOV 2'!$C$2:$K$20,9,FALSE)</f>
        <v>75</v>
      </c>
      <c r="K6" s="31">
        <v>0</v>
      </c>
      <c r="L6" s="31"/>
      <c r="M6" s="23">
        <f t="shared" si="1"/>
        <v>150</v>
      </c>
      <c r="N6" s="233">
        <f>VLOOKUP(C6,'NOV 1'!$C$2:$L$19,10,FALSE)</f>
        <v>2.5884259259259259E-3</v>
      </c>
      <c r="O6" s="225">
        <f>VLOOKUP(C6,'NOV 2'!$C$2:$L$20,10,FALSE)</f>
        <v>3.8853009259259262E-3</v>
      </c>
      <c r="P6" s="132">
        <v>0</v>
      </c>
      <c r="Q6" s="132"/>
      <c r="R6" s="50">
        <f t="shared" si="2"/>
        <v>6.473726851851852E-3</v>
      </c>
    </row>
    <row r="7" spans="1:18" s="9" customFormat="1" x14ac:dyDescent="0.3">
      <c r="A7" s="33">
        <v>7</v>
      </c>
      <c r="B7" s="168" t="str">
        <f>'NOV 1'!B8</f>
        <v>Denyse Christensen</v>
      </c>
      <c r="C7" s="175" t="str">
        <f>'NOV 1'!C8</f>
        <v>Casey</v>
      </c>
      <c r="D7" s="248">
        <f>VLOOKUP(C7,'NOV 1'!$C$2:$D$19,2,FALSE)</f>
        <v>104</v>
      </c>
      <c r="E7" s="244">
        <f>VLOOKUP(C7,'NOV 2'!$C$2:$D$20,2,FALSE)</f>
        <v>13200</v>
      </c>
      <c r="F7" s="243">
        <v>0</v>
      </c>
      <c r="G7" s="132"/>
      <c r="H7" s="246">
        <f t="shared" si="0"/>
        <v>13304</v>
      </c>
      <c r="I7" s="27">
        <f>VLOOKUP(C7,'NOV 1'!$C$2:$K$19,9,FALSE)</f>
        <v>75</v>
      </c>
      <c r="J7" s="31">
        <f>VLOOKUP(C7,'NOV 2'!$C$2:$K$20,9,FALSE)</f>
        <v>75</v>
      </c>
      <c r="K7" s="31">
        <v>0</v>
      </c>
      <c r="L7" s="31"/>
      <c r="M7" s="23">
        <f t="shared" si="1"/>
        <v>150</v>
      </c>
      <c r="N7" s="233">
        <f>VLOOKUP(C7,'NOV 1'!$C$2:$L$19,10,FALSE)</f>
        <v>3.6293981481481485E-3</v>
      </c>
      <c r="O7" s="225">
        <f>VLOOKUP(C7,'NOV 2'!$C$2:$L$20,10,FALSE)</f>
        <v>3.674652777777778E-3</v>
      </c>
      <c r="P7" s="132">
        <v>0</v>
      </c>
      <c r="Q7" s="132"/>
      <c r="R7" s="50">
        <f t="shared" si="2"/>
        <v>7.3040509259259265E-3</v>
      </c>
    </row>
    <row r="8" spans="1:18" s="3" customFormat="1" x14ac:dyDescent="0.3">
      <c r="A8" s="33">
        <v>8</v>
      </c>
      <c r="B8" s="168" t="str">
        <f>'NOV 1'!B3</f>
        <v>Junior Hicks</v>
      </c>
      <c r="C8" s="175" t="str">
        <f>'NOV 1'!C3</f>
        <v>Abe</v>
      </c>
      <c r="D8" s="248">
        <f>VLOOKUP(C8,'NOV 1'!$C$2:$D$19,2,FALSE)</f>
        <v>5053</v>
      </c>
      <c r="E8" s="244">
        <f>VLOOKUP(C8,'NOV 2'!$C$2:$D$20,2,FALSE)</f>
        <v>36.72</v>
      </c>
      <c r="F8" s="243">
        <v>0</v>
      </c>
      <c r="G8" s="176"/>
      <c r="H8" s="246">
        <f t="shared" si="0"/>
        <v>5089.72</v>
      </c>
      <c r="I8" s="27">
        <f>VLOOKUP(C8,'NOV 1'!$C$2:$K$19,9,FALSE)</f>
        <v>75</v>
      </c>
      <c r="J8" s="31">
        <f>VLOOKUP(C8,'NOV 2'!$C$2:$K$20,9,FALSE)</f>
        <v>60</v>
      </c>
      <c r="K8" s="31">
        <v>0</v>
      </c>
      <c r="L8" s="177"/>
      <c r="M8" s="23">
        <f t="shared" si="1"/>
        <v>135</v>
      </c>
      <c r="N8" s="233">
        <f>VLOOKUP(C8,'NOV 1'!$C$2:$L$19,10,FALSE)</f>
        <v>2.3303240740740741E-3</v>
      </c>
      <c r="O8" s="225">
        <f>VLOOKUP(C8,'NOV 2'!$C$2:$L$20,10,FALSE)</f>
        <v>4.1666666666666666E-3</v>
      </c>
      <c r="P8" s="132">
        <v>0</v>
      </c>
      <c r="Q8" s="170"/>
      <c r="R8" s="50">
        <f t="shared" si="2"/>
        <v>6.4969907407407407E-3</v>
      </c>
    </row>
    <row r="9" spans="1:18" s="9" customFormat="1" x14ac:dyDescent="0.3">
      <c r="A9" s="33">
        <v>9</v>
      </c>
      <c r="B9" s="168" t="str">
        <f>'NOV 1'!B9</f>
        <v>Tim Neal</v>
      </c>
      <c r="C9" s="175" t="str">
        <f>'NOV 1'!C9</f>
        <v>Chica</v>
      </c>
      <c r="D9" s="248">
        <f>VLOOKUP(C9,'NOV 1'!$C$2:$D$19,2,FALSE)</f>
        <v>105</v>
      </c>
      <c r="E9" s="244">
        <f>VLOOKUP(C9,'NOV 2'!$C$2:$D$20,2,FALSE)</f>
        <v>12000</v>
      </c>
      <c r="F9" s="243">
        <v>0</v>
      </c>
      <c r="G9" s="170"/>
      <c r="H9" s="246">
        <f t="shared" si="0"/>
        <v>12105</v>
      </c>
      <c r="I9" s="27">
        <f>VLOOKUP(C9,'NOV 1'!$C$2:$K$19,9,FALSE)</f>
        <v>75</v>
      </c>
      <c r="J9" s="31">
        <f>VLOOKUP(C9,'NOV 2'!$C$2:$K$20,9,FALSE)</f>
        <v>60</v>
      </c>
      <c r="K9" s="31">
        <v>0</v>
      </c>
      <c r="L9" s="135"/>
      <c r="M9" s="23">
        <f t="shared" si="1"/>
        <v>135</v>
      </c>
      <c r="N9" s="233">
        <f>VLOOKUP(C9,'NOV 1'!$C$2:$L$19,10,FALSE)</f>
        <v>3.681597222222222E-3</v>
      </c>
      <c r="O9" s="225">
        <f>VLOOKUP(C9,'NOV 2'!$C$2:$L$20,10,FALSE)</f>
        <v>4.1666666666666666E-3</v>
      </c>
      <c r="P9" s="132">
        <v>0</v>
      </c>
      <c r="Q9" s="170"/>
      <c r="R9" s="50">
        <f t="shared" si="2"/>
        <v>7.848263888888889E-3</v>
      </c>
    </row>
    <row r="10" spans="1:18" s="3" customFormat="1" x14ac:dyDescent="0.3">
      <c r="A10" s="33">
        <v>10</v>
      </c>
      <c r="B10" s="168" t="str">
        <f>'NOV 1'!B12</f>
        <v>Jennifer Stotlemeyer</v>
      </c>
      <c r="C10" s="175" t="str">
        <f>'NOV 1'!C12</f>
        <v>Judge</v>
      </c>
      <c r="D10" s="248">
        <f>VLOOKUP(C10,'NOV 1'!$C$2:$D$19,2,FALSE)</f>
        <v>156</v>
      </c>
      <c r="E10" s="244">
        <f>VLOOKUP(C10,'NOV 2'!$C$2:$D$20,2,FALSE)</f>
        <v>14100</v>
      </c>
      <c r="F10" s="243">
        <v>0</v>
      </c>
      <c r="G10" s="132"/>
      <c r="H10" s="246">
        <f t="shared" si="0"/>
        <v>14256</v>
      </c>
      <c r="I10" s="27">
        <f>VLOOKUP(C10,'NOV 1'!$C$2:$K$19,9,FALSE)</f>
        <v>60</v>
      </c>
      <c r="J10" s="31">
        <f>VLOOKUP(C10,'NOV 2'!$C$2:$K$20,9,FALSE)</f>
        <v>75</v>
      </c>
      <c r="K10" s="31">
        <v>0</v>
      </c>
      <c r="L10" s="31"/>
      <c r="M10" s="23">
        <f t="shared" si="1"/>
        <v>135</v>
      </c>
      <c r="N10" s="233">
        <f>VLOOKUP(C10,'NOV 1'!$C$2:$L$19,10,FALSE)</f>
        <v>4.1666666666666666E-3</v>
      </c>
      <c r="O10" s="225">
        <f>VLOOKUP(C10,'NOV 2'!$C$2:$L$20,10,FALSE)</f>
        <v>4.0921296296296296E-3</v>
      </c>
      <c r="P10" s="132">
        <v>0</v>
      </c>
      <c r="Q10" s="132"/>
      <c r="R10" s="50">
        <f t="shared" si="2"/>
        <v>8.2587962962962953E-3</v>
      </c>
    </row>
    <row r="11" spans="1:18" s="9" customFormat="1" x14ac:dyDescent="0.3">
      <c r="A11" s="33">
        <v>11</v>
      </c>
      <c r="B11" s="168" t="str">
        <f>'NOV 1'!B10</f>
        <v>Junior Hicks</v>
      </c>
      <c r="C11" s="175" t="str">
        <f>'NOV 1'!C10</f>
        <v>Hank</v>
      </c>
      <c r="D11" s="248">
        <f>VLOOKUP(C11,'NOV 1'!$C$2:$D$19,2,FALSE)</f>
        <v>5167</v>
      </c>
      <c r="E11" s="244">
        <f>VLOOKUP(C11,'NOV 2'!$C$2:$D$20,2,FALSE)</f>
        <v>50.09</v>
      </c>
      <c r="F11" s="243">
        <v>0</v>
      </c>
      <c r="G11" s="132"/>
      <c r="H11" s="246">
        <f t="shared" si="0"/>
        <v>5217.09</v>
      </c>
      <c r="I11" s="27">
        <f>VLOOKUP(C11,'NOV 1'!$C$2:$K$19,9,FALSE)</f>
        <v>75</v>
      </c>
      <c r="J11" s="31">
        <f>VLOOKUP(C11,'NOV 2'!$C$2:$K$20,9,FALSE)</f>
        <v>45</v>
      </c>
      <c r="K11" s="31">
        <v>0</v>
      </c>
      <c r="L11" s="31"/>
      <c r="M11" s="23">
        <f t="shared" si="1"/>
        <v>120</v>
      </c>
      <c r="N11" s="233">
        <f>VLOOKUP(C11,'NOV 1'!$C$2:$L$19,10,FALSE)</f>
        <v>3.890162037037037E-3</v>
      </c>
      <c r="O11" s="225">
        <f>VLOOKUP(C11,'NOV 2'!$C$2:$L$20,10,FALSE)</f>
        <v>4.1666666666666666E-3</v>
      </c>
      <c r="P11" s="132">
        <v>0</v>
      </c>
      <c r="Q11" s="132"/>
      <c r="R11" s="50">
        <f t="shared" si="2"/>
        <v>8.0568287037037032E-3</v>
      </c>
    </row>
    <row r="12" spans="1:18" s="3" customFormat="1" ht="14.4" customHeight="1" x14ac:dyDescent="0.3">
      <c r="A12" s="33">
        <v>12</v>
      </c>
      <c r="B12" s="168" t="str">
        <f>'NOV 1'!B13</f>
        <v>John Stotlemeyer</v>
      </c>
      <c r="C12" s="175" t="str">
        <f>'NOV 1'!C13</f>
        <v>Em</v>
      </c>
      <c r="D12" s="248">
        <f>VLOOKUP(C12,'NOV 1'!$C$2:$D$19,2,FALSE)</f>
        <v>215</v>
      </c>
      <c r="E12" s="244">
        <f>VLOOKUP(C12,'NOV 2'!$C$2:$D$20,2,FALSE)</f>
        <v>36.909999999999997</v>
      </c>
      <c r="F12" s="243">
        <v>0</v>
      </c>
      <c r="G12" s="132"/>
      <c r="H12" s="246">
        <f t="shared" si="0"/>
        <v>251.91</v>
      </c>
      <c r="I12" s="27">
        <f>VLOOKUP(C12,'NOV 1'!$C$2:$K$19,9,FALSE)</f>
        <v>30</v>
      </c>
      <c r="J12" s="31">
        <f>VLOOKUP(C12,'NOV 2'!$C$2:$K$20,9,FALSE)</f>
        <v>75</v>
      </c>
      <c r="K12" s="31">
        <v>0</v>
      </c>
      <c r="L12" s="31"/>
      <c r="M12" s="23">
        <f t="shared" si="1"/>
        <v>105</v>
      </c>
      <c r="N12" s="233">
        <f>VLOOKUP(C12,'NOV 1'!$C$2:$L$19,10,FALSE)</f>
        <v>4.1666666666666666E-3</v>
      </c>
      <c r="O12" s="225">
        <f>VLOOKUP(C12,'NOV 2'!$C$2:$L$20,10,FALSE)</f>
        <v>3.9865740740740738E-3</v>
      </c>
      <c r="P12" s="132">
        <v>0</v>
      </c>
      <c r="Q12" s="132"/>
      <c r="R12" s="50">
        <f t="shared" si="2"/>
        <v>8.1532407407407404E-3</v>
      </c>
    </row>
    <row r="13" spans="1:18" s="9" customFormat="1" x14ac:dyDescent="0.3">
      <c r="A13" s="33">
        <v>13</v>
      </c>
      <c r="B13" s="168" t="str">
        <f>'NOV 1'!B11</f>
        <v>David McCollum</v>
      </c>
      <c r="C13" s="175" t="str">
        <f>'NOV 1'!C11</f>
        <v>Ally</v>
      </c>
      <c r="D13" s="248">
        <f>VLOOKUP(C13,'NOV 1'!$C$2:$D$19,2,FALSE)</f>
        <v>143</v>
      </c>
      <c r="E13" s="244">
        <f>VLOOKUP(C13,'NOV 2'!$C$2:$D$20,2,FALSE)</f>
        <v>13300</v>
      </c>
      <c r="F13" s="243">
        <v>0</v>
      </c>
      <c r="G13" s="132"/>
      <c r="H13" s="246">
        <f t="shared" si="0"/>
        <v>13443</v>
      </c>
      <c r="I13" s="27">
        <f>VLOOKUP(C13,'NOV 1'!$C$2:$K$19,9,FALSE)</f>
        <v>60</v>
      </c>
      <c r="J13" s="31">
        <f>VLOOKUP(C13,'NOV 2'!$C$2:$K$20,9,FALSE)</f>
        <v>45</v>
      </c>
      <c r="K13" s="31">
        <v>0</v>
      </c>
      <c r="L13" s="31"/>
      <c r="M13" s="23">
        <f t="shared" si="1"/>
        <v>105</v>
      </c>
      <c r="N13" s="233">
        <f>VLOOKUP(C13,'NOV 1'!$C$2:$L$19,10,FALSE)</f>
        <v>4.1666666666666666E-3</v>
      </c>
      <c r="O13" s="225">
        <f>VLOOKUP(C13,'NOV 2'!$C$2:$L$20,10,FALSE)</f>
        <v>4.1666666666666666E-3</v>
      </c>
      <c r="P13" s="132">
        <v>0</v>
      </c>
      <c r="Q13" s="132"/>
      <c r="R13" s="50">
        <f t="shared" si="2"/>
        <v>8.3333333333333332E-3</v>
      </c>
    </row>
    <row r="14" spans="1:18" s="3" customFormat="1" x14ac:dyDescent="0.3">
      <c r="A14" s="33">
        <v>14</v>
      </c>
      <c r="B14" s="168" t="str">
        <f>'NOV 1'!B16</f>
        <v>Jerri Lynn Pierce</v>
      </c>
      <c r="C14" s="175" t="str">
        <f>'NOV 1'!C16</f>
        <v>Vonnie</v>
      </c>
      <c r="D14" s="248">
        <f>VLOOKUP(C14,'NOV 1'!$C$2:$D$19,2,FALSE)</f>
        <v>0</v>
      </c>
      <c r="E14" s="244">
        <f>VLOOKUP(C14,'NOV 2'!$C$2:$D$20,2,FALSE)</f>
        <v>11900</v>
      </c>
      <c r="F14" s="243">
        <v>0</v>
      </c>
      <c r="G14" s="132"/>
      <c r="H14" s="246">
        <f t="shared" si="0"/>
        <v>11900</v>
      </c>
      <c r="I14" s="27">
        <f>VLOOKUP(C14,'NOV 1'!$C$2:$K$19,9,FALSE)</f>
        <v>0</v>
      </c>
      <c r="J14" s="31">
        <f>VLOOKUP(C14,'NOV 2'!$C$2:$K$20,9,FALSE)</f>
        <v>75</v>
      </c>
      <c r="K14" s="31">
        <v>0</v>
      </c>
      <c r="L14" s="31"/>
      <c r="M14" s="23">
        <f t="shared" si="1"/>
        <v>75</v>
      </c>
      <c r="N14" s="233">
        <f>VLOOKUP(C14,'NOV 1'!$C$2:$L$19,10,FALSE)</f>
        <v>4.1666666666666666E-3</v>
      </c>
      <c r="O14" s="225">
        <f>VLOOKUP(C14,'NOV 2'!$C$2:$L$20,10,FALSE)</f>
        <v>3.8344907407407407E-3</v>
      </c>
      <c r="P14" s="132">
        <v>0</v>
      </c>
      <c r="Q14" s="132"/>
      <c r="R14" s="50">
        <f t="shared" si="2"/>
        <v>8.0011574074074082E-3</v>
      </c>
    </row>
    <row r="15" spans="1:18" s="9" customFormat="1" x14ac:dyDescent="0.3">
      <c r="A15" s="33">
        <v>15</v>
      </c>
      <c r="B15" s="168" t="str">
        <f>'NOV 1'!B15</f>
        <v>Beth Stolzy</v>
      </c>
      <c r="C15" s="175" t="str">
        <f>'NOV 1'!C15</f>
        <v>Kai</v>
      </c>
      <c r="D15" s="248">
        <f>VLOOKUP(C15,'NOV 1'!$C$2:$D$19,2,FALSE)</f>
        <v>3757</v>
      </c>
      <c r="E15" s="244">
        <f>VLOOKUP(C15,'NOV 2'!$C$2:$D$20,2,FALSE)</f>
        <v>15600</v>
      </c>
      <c r="F15" s="243">
        <v>0</v>
      </c>
      <c r="G15" s="132"/>
      <c r="H15" s="246">
        <f t="shared" si="0"/>
        <v>19357</v>
      </c>
      <c r="I15" s="27">
        <f>VLOOKUP(C15,'NOV 1'!$C$2:$K$19,9,FALSE)</f>
        <v>15</v>
      </c>
      <c r="J15" s="31">
        <f>VLOOKUP(C15,'NOV 2'!$C$2:$K$20,9,FALSE)</f>
        <v>30</v>
      </c>
      <c r="K15" s="31">
        <v>0</v>
      </c>
      <c r="L15" s="31"/>
      <c r="M15" s="23">
        <f t="shared" si="1"/>
        <v>45</v>
      </c>
      <c r="N15" s="233">
        <f>VLOOKUP(C15,'NOV 1'!$C$2:$L$19,10,FALSE)</f>
        <v>4.1666666666666666E-3</v>
      </c>
      <c r="O15" s="225">
        <f>VLOOKUP(C15,'NOV 2'!$C$2:$L$20,10,FALSE)</f>
        <v>4.1666666666666666E-3</v>
      </c>
      <c r="P15" s="132">
        <v>0</v>
      </c>
      <c r="Q15" s="132"/>
      <c r="R15" s="50">
        <f t="shared" si="2"/>
        <v>8.3333333333333332E-3</v>
      </c>
    </row>
    <row r="16" spans="1:18" s="3" customFormat="1" x14ac:dyDescent="0.3">
      <c r="A16" s="33">
        <v>16</v>
      </c>
      <c r="B16" s="168" t="str">
        <f>'NOV 1'!B14</f>
        <v>Boogie Brown</v>
      </c>
      <c r="C16" s="175" t="str">
        <f>'NOV 1'!C14</f>
        <v>Bear</v>
      </c>
      <c r="D16" s="248">
        <f>VLOOKUP(C16,'NOV 1'!$C$2:$D$19,2,FALSE)</f>
        <v>4814</v>
      </c>
      <c r="E16" s="244">
        <f>VLOOKUP(C16,'NOV 2'!$C$2:$D$20,2,FALSE)</f>
        <v>44.18</v>
      </c>
      <c r="F16" s="243">
        <v>0</v>
      </c>
      <c r="G16" s="132"/>
      <c r="H16" s="246">
        <f t="shared" si="0"/>
        <v>4858.18</v>
      </c>
      <c r="I16" s="27">
        <f>VLOOKUP(C16,'NOV 1'!$C$2:$K$19,9,FALSE)</f>
        <v>30</v>
      </c>
      <c r="J16" s="31">
        <f>VLOOKUP(C16,'NOV 2'!$C$2:$K$20,9,FALSE)</f>
        <v>0</v>
      </c>
      <c r="K16" s="31">
        <v>0</v>
      </c>
      <c r="L16" s="31"/>
      <c r="M16" s="23">
        <f t="shared" si="1"/>
        <v>30</v>
      </c>
      <c r="N16" s="233">
        <f>VLOOKUP(C16,'NOV 1'!$C$2:$L$19,10,FALSE)</f>
        <v>4.1666666666666666E-3</v>
      </c>
      <c r="O16" s="225">
        <f>VLOOKUP(C16,'NOV 2'!$C$2:$L$20,10,FALSE)</f>
        <v>4.1666666666666666E-3</v>
      </c>
      <c r="P16" s="132">
        <v>0</v>
      </c>
      <c r="Q16" s="132"/>
      <c r="R16" s="50">
        <f t="shared" si="2"/>
        <v>8.3333333333333332E-3</v>
      </c>
    </row>
    <row r="17" spans="1:18" x14ac:dyDescent="0.3">
      <c r="A17" s="33">
        <v>17</v>
      </c>
      <c r="B17" s="168" t="str">
        <f>'NOV 1'!B17</f>
        <v>Cody Bell</v>
      </c>
      <c r="C17" s="175" t="str">
        <f>'NOV 1'!C17</f>
        <v>One</v>
      </c>
      <c r="D17" s="248">
        <f>VLOOKUP(C17,'NOV 1'!$C$2:$D$19,2,FALSE)</f>
        <v>0</v>
      </c>
      <c r="E17" s="244">
        <f>VLOOKUP(C17,'NOV 2'!$C$2:$D$20,2,FALSE)</f>
        <v>0</v>
      </c>
      <c r="F17" s="243">
        <v>0</v>
      </c>
      <c r="G17" s="132"/>
      <c r="H17" s="246">
        <f t="shared" si="0"/>
        <v>0</v>
      </c>
      <c r="I17" s="27">
        <f>VLOOKUP(C17,'NOV 1'!$C$2:$K$19,9,FALSE)</f>
        <v>0</v>
      </c>
      <c r="J17" s="31">
        <f>VLOOKUP(C17,'NOV 2'!$C$2:$K$20,9,FALSE)</f>
        <v>0</v>
      </c>
      <c r="K17" s="31">
        <v>0</v>
      </c>
      <c r="L17" s="31"/>
      <c r="M17" s="23">
        <f t="shared" si="1"/>
        <v>0</v>
      </c>
      <c r="N17" s="233">
        <f>VLOOKUP(C17,'NOV 1'!$C$2:$L$19,10,FALSE)</f>
        <v>4.1666666666666666E-3</v>
      </c>
      <c r="O17" s="225">
        <f>VLOOKUP(C17,'NOV 2'!$C$2:$L$20,10,FALSE)</f>
        <v>0</v>
      </c>
      <c r="P17" s="132">
        <v>0</v>
      </c>
      <c r="Q17" s="132"/>
      <c r="R17" s="50">
        <f t="shared" si="2"/>
        <v>4.1666666666666666E-3</v>
      </c>
    </row>
    <row r="18" spans="1:18" x14ac:dyDescent="0.3">
      <c r="A18" s="33">
        <v>18</v>
      </c>
      <c r="B18" s="168"/>
      <c r="C18" s="175"/>
      <c r="D18" s="248"/>
      <c r="E18" s="244"/>
      <c r="F18" s="243"/>
      <c r="G18" s="132"/>
      <c r="H18" s="246"/>
      <c r="I18" s="27"/>
      <c r="J18" s="31"/>
      <c r="K18" s="31"/>
      <c r="L18" s="31"/>
      <c r="M18" s="23"/>
      <c r="N18" s="233"/>
      <c r="O18" s="225"/>
      <c r="P18" s="132"/>
      <c r="Q18" s="132"/>
      <c r="R18" s="50"/>
    </row>
    <row r="19" spans="1:18" x14ac:dyDescent="0.3">
      <c r="A19" s="33">
        <v>19</v>
      </c>
      <c r="B19" s="168"/>
      <c r="C19" s="175"/>
      <c r="D19" s="248"/>
      <c r="E19" s="244"/>
      <c r="F19" s="243"/>
      <c r="G19" s="132"/>
      <c r="H19" s="246"/>
      <c r="I19" s="27"/>
      <c r="J19" s="31"/>
      <c r="K19" s="31"/>
      <c r="L19" s="31"/>
      <c r="M19" s="23"/>
      <c r="N19" s="233"/>
      <c r="O19" s="225"/>
      <c r="P19" s="132"/>
      <c r="Q19" s="132"/>
      <c r="R19" s="50"/>
    </row>
    <row r="20" spans="1:18" x14ac:dyDescent="0.3">
      <c r="A20" s="33">
        <v>20</v>
      </c>
      <c r="B20" s="168"/>
      <c r="C20" s="175"/>
      <c r="D20" s="248"/>
      <c r="E20" s="244"/>
      <c r="F20" s="243"/>
      <c r="G20" s="132"/>
      <c r="H20" s="246"/>
      <c r="I20" s="27"/>
      <c r="J20" s="31"/>
      <c r="K20" s="31"/>
      <c r="L20" s="31"/>
      <c r="M20" s="23"/>
      <c r="N20" s="233"/>
      <c r="O20" s="225"/>
      <c r="P20" s="132"/>
      <c r="Q20" s="132"/>
      <c r="R20" s="50"/>
    </row>
    <row r="21" spans="1:18" x14ac:dyDescent="0.3">
      <c r="A21" s="33">
        <v>21</v>
      </c>
      <c r="B21" s="168"/>
      <c r="C21" s="175"/>
      <c r="D21" s="248"/>
      <c r="E21" s="244"/>
      <c r="F21" s="243"/>
      <c r="G21" s="132"/>
      <c r="H21" s="246"/>
      <c r="I21" s="27"/>
      <c r="J21" s="31"/>
      <c r="K21" s="31"/>
      <c r="L21" s="31"/>
      <c r="M21" s="23"/>
      <c r="N21" s="233"/>
      <c r="O21" s="225"/>
      <c r="P21" s="132"/>
      <c r="Q21" s="132"/>
      <c r="R21" s="50"/>
    </row>
    <row r="22" spans="1:18" x14ac:dyDescent="0.3">
      <c r="A22" s="33">
        <v>22</v>
      </c>
      <c r="B22" s="168"/>
      <c r="C22" s="175"/>
      <c r="D22" s="248"/>
      <c r="E22" s="244"/>
      <c r="F22" s="243"/>
      <c r="G22" s="132"/>
      <c r="H22" s="246"/>
      <c r="I22" s="27"/>
      <c r="J22" s="31"/>
      <c r="K22" s="31"/>
      <c r="L22" s="31"/>
      <c r="M22" s="23"/>
      <c r="N22" s="233"/>
      <c r="O22" s="225"/>
      <c r="P22" s="132"/>
      <c r="Q22" s="132"/>
      <c r="R22" s="50"/>
    </row>
    <row r="23" spans="1:18" x14ac:dyDescent="0.3">
      <c r="A23" s="33">
        <v>23</v>
      </c>
      <c r="B23" s="168"/>
      <c r="C23" s="168"/>
      <c r="D23" s="248"/>
      <c r="E23" s="244"/>
      <c r="F23" s="243"/>
      <c r="G23" s="132"/>
      <c r="H23" s="246"/>
      <c r="I23" s="27"/>
      <c r="J23" s="31"/>
      <c r="K23" s="31"/>
      <c r="L23" s="31"/>
      <c r="M23" s="23"/>
      <c r="N23" s="233"/>
      <c r="O23" s="225"/>
      <c r="P23" s="132"/>
      <c r="Q23" s="132"/>
      <c r="R23" s="50"/>
    </row>
    <row r="24" spans="1:18" x14ac:dyDescent="0.3">
      <c r="A24" s="33">
        <v>24</v>
      </c>
      <c r="B24" s="168"/>
      <c r="C24" s="168"/>
      <c r="D24" s="248"/>
      <c r="E24" s="244"/>
      <c r="F24" s="243"/>
      <c r="G24" s="170"/>
      <c r="H24" s="246"/>
      <c r="I24" s="27"/>
      <c r="J24" s="31"/>
      <c r="K24" s="31"/>
      <c r="L24" s="135"/>
      <c r="M24" s="23"/>
      <c r="N24" s="233"/>
      <c r="O24" s="225"/>
      <c r="P24" s="132"/>
      <c r="Q24" s="170"/>
      <c r="R24" s="50"/>
    </row>
    <row r="25" spans="1:18" x14ac:dyDescent="0.3">
      <c r="A25" s="33">
        <v>25</v>
      </c>
      <c r="B25" s="168"/>
      <c r="C25" s="168"/>
      <c r="D25" s="248"/>
      <c r="E25" s="244"/>
      <c r="F25" s="243"/>
      <c r="G25" s="132"/>
      <c r="H25" s="246"/>
      <c r="I25" s="27"/>
      <c r="J25" s="31"/>
      <c r="K25" s="31"/>
      <c r="L25" s="31"/>
      <c r="M25" s="23"/>
      <c r="N25" s="233"/>
      <c r="O25" s="225"/>
      <c r="P25" s="132"/>
      <c r="Q25" s="132"/>
      <c r="R25" s="50"/>
    </row>
    <row r="26" spans="1:18" x14ac:dyDescent="0.3">
      <c r="A26" s="33">
        <v>26</v>
      </c>
      <c r="B26" s="168"/>
      <c r="C26" s="168"/>
      <c r="D26" s="248"/>
      <c r="E26" s="244"/>
      <c r="F26" s="243"/>
      <c r="G26" s="132"/>
      <c r="H26" s="246"/>
      <c r="I26" s="27"/>
      <c r="J26" s="31"/>
      <c r="K26" s="31"/>
      <c r="L26" s="31"/>
      <c r="M26" s="23"/>
      <c r="N26" s="233"/>
      <c r="O26" s="225"/>
      <c r="P26" s="132"/>
      <c r="Q26" s="132"/>
      <c r="R26" s="50"/>
    </row>
    <row r="27" spans="1:18" x14ac:dyDescent="0.3">
      <c r="A27" s="33">
        <v>27</v>
      </c>
      <c r="B27" s="168"/>
      <c r="C27" s="168"/>
      <c r="D27" s="248"/>
      <c r="E27" s="244"/>
      <c r="F27" s="243"/>
      <c r="G27" s="170"/>
      <c r="H27" s="246"/>
      <c r="I27" s="27"/>
      <c r="J27" s="31"/>
      <c r="K27" s="31"/>
      <c r="L27" s="135"/>
      <c r="M27" s="23"/>
      <c r="N27" s="233"/>
      <c r="O27" s="225"/>
      <c r="P27" s="132"/>
      <c r="Q27" s="170"/>
      <c r="R27" s="50"/>
    </row>
    <row r="28" spans="1:18" x14ac:dyDescent="0.3">
      <c r="A28" s="33">
        <v>28</v>
      </c>
      <c r="B28" s="168"/>
      <c r="C28" s="168"/>
      <c r="D28" s="248"/>
      <c r="E28" s="244"/>
      <c r="F28" s="243"/>
      <c r="G28" s="132"/>
      <c r="H28" s="246"/>
      <c r="I28" s="27"/>
      <c r="J28" s="31"/>
      <c r="K28" s="31"/>
      <c r="L28" s="31"/>
      <c r="M28" s="23"/>
      <c r="N28" s="233"/>
      <c r="O28" s="225"/>
      <c r="P28" s="132"/>
      <c r="Q28" s="132"/>
      <c r="R28" s="50"/>
    </row>
    <row r="29" spans="1:18" x14ac:dyDescent="0.3">
      <c r="A29" s="33">
        <v>29</v>
      </c>
      <c r="B29" s="168"/>
      <c r="C29" s="168"/>
      <c r="D29" s="248"/>
      <c r="E29" s="244"/>
      <c r="F29" s="243"/>
      <c r="G29" s="170"/>
      <c r="H29" s="246"/>
      <c r="I29" s="27"/>
      <c r="J29" s="31"/>
      <c r="K29" s="31"/>
      <c r="L29" s="135"/>
      <c r="M29" s="23"/>
      <c r="N29" s="233"/>
      <c r="O29" s="225"/>
      <c r="P29" s="132"/>
      <c r="Q29" s="170"/>
      <c r="R29" s="50"/>
    </row>
    <row r="30" spans="1:18" x14ac:dyDescent="0.3">
      <c r="A30" s="33">
        <v>30</v>
      </c>
      <c r="B30" s="168"/>
      <c r="C30" s="168"/>
      <c r="D30" s="248"/>
      <c r="E30" s="244"/>
      <c r="F30" s="243"/>
      <c r="G30" s="170"/>
      <c r="H30" s="246"/>
      <c r="I30" s="27"/>
      <c r="J30" s="31"/>
      <c r="K30" s="31"/>
      <c r="L30" s="135"/>
      <c r="M30" s="23"/>
      <c r="N30" s="233"/>
      <c r="O30" s="225"/>
      <c r="P30" s="132"/>
      <c r="Q30" s="170"/>
      <c r="R30" s="50"/>
    </row>
  </sheetData>
  <sortState xmlns:xlrd2="http://schemas.microsoft.com/office/spreadsheetml/2017/richdata2" ref="B2:R17">
    <sortCondition descending="1" ref="M2:M17"/>
    <sortCondition ref="R2:R17"/>
    <sortCondition ref="H2:H17"/>
  </sortState>
  <printOptions headings="1" gridLines="1"/>
  <pageMargins left="0.7" right="0.7" top="0.75" bottom="0.75" header="0.3" footer="0.3"/>
  <pageSetup scale="60" orientation="landscape" horizontalDpi="4294967293" r:id="rId1"/>
  <headerFooter>
    <oddHeader>&amp;CNovice Agerage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23"/>
  <sheetViews>
    <sheetView view="pageLayout" zoomScaleNormal="100" workbookViewId="0">
      <selection sqref="A1:L22"/>
    </sheetView>
  </sheetViews>
  <sheetFormatPr defaultRowHeight="13.8" x14ac:dyDescent="0.25"/>
  <cols>
    <col min="1" max="1" width="3.19921875" customWidth="1"/>
    <col min="2" max="2" width="26.3984375" customWidth="1"/>
    <col min="3" max="3" width="12" customWidth="1"/>
    <col min="4" max="4" width="9" style="117"/>
    <col min="5" max="5" width="9" style="196"/>
    <col min="6" max="6" width="9.69921875" style="68" customWidth="1"/>
    <col min="7" max="7" width="10.19921875" style="68" customWidth="1"/>
    <col min="8" max="8" width="10.3984375" customWidth="1"/>
    <col min="9" max="10" width="9.5" customWidth="1"/>
    <col min="11" max="11" width="9.5" style="193" customWidth="1"/>
    <col min="12" max="12" width="10.5" style="218" customWidth="1"/>
  </cols>
  <sheetData>
    <row r="1" spans="1:12" ht="14.4" x14ac:dyDescent="0.3">
      <c r="A1" s="33"/>
      <c r="B1" s="36" t="s">
        <v>0</v>
      </c>
      <c r="C1" s="40" t="s">
        <v>1</v>
      </c>
      <c r="D1" s="130" t="s">
        <v>2</v>
      </c>
      <c r="E1" s="194" t="s">
        <v>3</v>
      </c>
      <c r="F1" s="72" t="s">
        <v>4</v>
      </c>
      <c r="G1" s="72" t="s">
        <v>5</v>
      </c>
      <c r="H1" s="40" t="s">
        <v>6</v>
      </c>
      <c r="I1" s="40" t="s">
        <v>7</v>
      </c>
      <c r="J1" s="191" t="s">
        <v>155</v>
      </c>
      <c r="K1" s="192" t="s">
        <v>8</v>
      </c>
      <c r="L1" s="215" t="s">
        <v>9</v>
      </c>
    </row>
    <row r="2" spans="1:12" ht="14.4" x14ac:dyDescent="0.3">
      <c r="A2" s="32">
        <v>1</v>
      </c>
      <c r="B2" s="21" t="s">
        <v>95</v>
      </c>
      <c r="C2" s="21" t="s">
        <v>235</v>
      </c>
      <c r="D2" s="116">
        <v>4053</v>
      </c>
      <c r="E2" s="195">
        <v>15</v>
      </c>
      <c r="F2" s="67">
        <v>15</v>
      </c>
      <c r="G2" s="67">
        <v>15</v>
      </c>
      <c r="H2" s="21">
        <v>15</v>
      </c>
      <c r="I2" s="21">
        <v>15</v>
      </c>
      <c r="J2" s="21">
        <v>0</v>
      </c>
      <c r="K2" s="171">
        <f t="shared" ref="K2:K22" si="0">SUM(E2:J2)</f>
        <v>75</v>
      </c>
      <c r="L2" s="50">
        <v>2.8167824074074072E-3</v>
      </c>
    </row>
    <row r="3" spans="1:12" ht="14.4" x14ac:dyDescent="0.3">
      <c r="A3" s="32">
        <v>2</v>
      </c>
      <c r="B3" s="21" t="s">
        <v>249</v>
      </c>
      <c r="C3" s="21" t="s">
        <v>357</v>
      </c>
      <c r="D3" s="116">
        <v>3572</v>
      </c>
      <c r="E3" s="195">
        <v>15</v>
      </c>
      <c r="F3" s="67">
        <v>15</v>
      </c>
      <c r="G3" s="67">
        <v>15</v>
      </c>
      <c r="H3" s="21">
        <v>15</v>
      </c>
      <c r="I3" s="21">
        <v>15</v>
      </c>
      <c r="J3" s="21">
        <v>0</v>
      </c>
      <c r="K3" s="171">
        <f t="shared" si="0"/>
        <v>75</v>
      </c>
      <c r="L3" s="49">
        <v>3.3310185185185183E-3</v>
      </c>
    </row>
    <row r="4" spans="1:12" ht="14.4" x14ac:dyDescent="0.3">
      <c r="A4" s="32">
        <v>3</v>
      </c>
      <c r="B4" s="21" t="s">
        <v>134</v>
      </c>
      <c r="C4" s="21" t="s">
        <v>295</v>
      </c>
      <c r="D4" s="116">
        <v>3355</v>
      </c>
      <c r="E4" s="195">
        <v>15</v>
      </c>
      <c r="F4" s="67">
        <v>15</v>
      </c>
      <c r="G4" s="67">
        <v>15</v>
      </c>
      <c r="H4" s="21">
        <v>15</v>
      </c>
      <c r="I4" s="21">
        <v>15</v>
      </c>
      <c r="J4" s="21">
        <v>0</v>
      </c>
      <c r="K4" s="171">
        <f t="shared" si="0"/>
        <v>75</v>
      </c>
      <c r="L4" s="49">
        <v>4.156944444444444E-3</v>
      </c>
    </row>
    <row r="5" spans="1:12" ht="14.4" x14ac:dyDescent="0.3">
      <c r="A5" s="32">
        <v>4</v>
      </c>
      <c r="B5" s="21" t="s">
        <v>247</v>
      </c>
      <c r="C5" s="21" t="s">
        <v>278</v>
      </c>
      <c r="D5" s="116">
        <v>3381</v>
      </c>
      <c r="E5" s="195">
        <v>15</v>
      </c>
      <c r="F5" s="67">
        <v>15</v>
      </c>
      <c r="G5" s="67">
        <v>15</v>
      </c>
      <c r="H5" s="21">
        <v>15</v>
      </c>
      <c r="I5" s="21">
        <v>0</v>
      </c>
      <c r="J5" s="21">
        <v>0</v>
      </c>
      <c r="K5" s="171">
        <f t="shared" si="0"/>
        <v>60</v>
      </c>
      <c r="L5" s="49">
        <v>4.1666666666666666E-3</v>
      </c>
    </row>
    <row r="6" spans="1:12" ht="14.4" x14ac:dyDescent="0.3">
      <c r="A6" s="32">
        <v>5</v>
      </c>
      <c r="B6" s="21" t="s">
        <v>42</v>
      </c>
      <c r="C6" s="21" t="s">
        <v>112</v>
      </c>
      <c r="D6" s="116">
        <v>10200</v>
      </c>
      <c r="E6" s="195">
        <v>15</v>
      </c>
      <c r="F6" s="67">
        <v>15</v>
      </c>
      <c r="G6" s="67">
        <v>15</v>
      </c>
      <c r="H6" s="21">
        <v>15</v>
      </c>
      <c r="I6" s="21">
        <v>0</v>
      </c>
      <c r="J6" s="21">
        <v>0</v>
      </c>
      <c r="K6" s="171">
        <f t="shared" si="0"/>
        <v>60</v>
      </c>
      <c r="L6" s="49">
        <v>4.1666666666666666E-3</v>
      </c>
    </row>
    <row r="7" spans="1:12" ht="14.4" x14ac:dyDescent="0.3">
      <c r="A7" s="32">
        <v>6</v>
      </c>
      <c r="B7" s="21" t="s">
        <v>401</v>
      </c>
      <c r="C7" s="21" t="s">
        <v>237</v>
      </c>
      <c r="D7" s="116">
        <v>4975</v>
      </c>
      <c r="E7" s="195">
        <v>15</v>
      </c>
      <c r="F7" s="67">
        <v>15</v>
      </c>
      <c r="G7" s="67">
        <v>15</v>
      </c>
      <c r="H7" s="21">
        <v>0</v>
      </c>
      <c r="I7" s="21">
        <v>0</v>
      </c>
      <c r="J7" s="21">
        <v>0</v>
      </c>
      <c r="K7" s="171">
        <f t="shared" si="0"/>
        <v>45</v>
      </c>
      <c r="L7" s="50">
        <v>4.1666666666666666E-3</v>
      </c>
    </row>
    <row r="8" spans="1:12" ht="14.4" x14ac:dyDescent="0.3">
      <c r="A8" s="32">
        <v>7</v>
      </c>
      <c r="B8" s="21" t="s">
        <v>383</v>
      </c>
      <c r="C8" s="21" t="s">
        <v>385</v>
      </c>
      <c r="D8" s="116">
        <v>5676</v>
      </c>
      <c r="E8" s="195">
        <v>15</v>
      </c>
      <c r="F8" s="67">
        <v>15</v>
      </c>
      <c r="G8" s="67">
        <v>15</v>
      </c>
      <c r="H8" s="21">
        <v>0</v>
      </c>
      <c r="I8" s="21">
        <v>0</v>
      </c>
      <c r="J8" s="21">
        <v>0</v>
      </c>
      <c r="K8" s="171">
        <f t="shared" si="0"/>
        <v>45</v>
      </c>
      <c r="L8" s="50">
        <v>4.1666666666666666E-3</v>
      </c>
    </row>
    <row r="9" spans="1:12" ht="14.4" x14ac:dyDescent="0.3">
      <c r="A9" s="32">
        <v>8</v>
      </c>
      <c r="B9" s="21" t="s">
        <v>324</v>
      </c>
      <c r="C9" s="21" t="s">
        <v>165</v>
      </c>
      <c r="D9" s="116">
        <v>11300</v>
      </c>
      <c r="E9" s="195">
        <v>15</v>
      </c>
      <c r="F9" s="67">
        <v>15</v>
      </c>
      <c r="G9" s="67">
        <v>15</v>
      </c>
      <c r="H9" s="21">
        <v>0</v>
      </c>
      <c r="I9" s="21">
        <v>0</v>
      </c>
      <c r="J9" s="21">
        <v>0</v>
      </c>
      <c r="K9" s="171">
        <f t="shared" si="0"/>
        <v>45</v>
      </c>
      <c r="L9" s="49">
        <v>4.1666666666666666E-3</v>
      </c>
    </row>
    <row r="10" spans="1:12" ht="14.4" x14ac:dyDescent="0.3">
      <c r="A10" s="32">
        <v>9</v>
      </c>
      <c r="B10" s="21" t="s">
        <v>124</v>
      </c>
      <c r="C10" s="21" t="s">
        <v>251</v>
      </c>
      <c r="D10" s="116">
        <v>3740</v>
      </c>
      <c r="E10" s="195">
        <v>15</v>
      </c>
      <c r="F10" s="67">
        <v>15</v>
      </c>
      <c r="G10" s="67">
        <v>0</v>
      </c>
      <c r="H10" s="21">
        <v>0</v>
      </c>
      <c r="I10" s="21">
        <v>0</v>
      </c>
      <c r="J10" s="21">
        <v>0</v>
      </c>
      <c r="K10" s="171">
        <f t="shared" si="0"/>
        <v>30</v>
      </c>
      <c r="L10" s="49">
        <v>4.1666666666666666E-3</v>
      </c>
    </row>
    <row r="11" spans="1:12" ht="14.4" x14ac:dyDescent="0.3">
      <c r="A11" s="32">
        <v>10</v>
      </c>
      <c r="B11" s="21" t="s">
        <v>134</v>
      </c>
      <c r="C11" s="21" t="s">
        <v>349</v>
      </c>
      <c r="D11" s="116">
        <v>4498</v>
      </c>
      <c r="E11" s="195">
        <v>15</v>
      </c>
      <c r="F11" s="67">
        <v>15</v>
      </c>
      <c r="G11" s="67">
        <v>0</v>
      </c>
      <c r="H11" s="21">
        <v>0</v>
      </c>
      <c r="I11" s="21">
        <v>0</v>
      </c>
      <c r="J11" s="21">
        <v>0</v>
      </c>
      <c r="K11" s="171">
        <f t="shared" si="0"/>
        <v>30</v>
      </c>
      <c r="L11" s="49">
        <v>4.1666666666666666E-3</v>
      </c>
    </row>
    <row r="12" spans="1:12" ht="14.4" x14ac:dyDescent="0.3">
      <c r="A12" s="32">
        <v>11</v>
      </c>
      <c r="B12" s="21" t="s">
        <v>360</v>
      </c>
      <c r="C12" s="21" t="s">
        <v>297</v>
      </c>
      <c r="D12" s="116">
        <v>4510</v>
      </c>
      <c r="E12" s="195">
        <v>15</v>
      </c>
      <c r="F12" s="67">
        <v>15</v>
      </c>
      <c r="G12" s="67">
        <v>0</v>
      </c>
      <c r="H12" s="21">
        <v>0</v>
      </c>
      <c r="I12" s="21">
        <v>0</v>
      </c>
      <c r="J12" s="21">
        <v>0</v>
      </c>
      <c r="K12" s="171">
        <f t="shared" si="0"/>
        <v>30</v>
      </c>
      <c r="L12" s="49">
        <v>4.1666666666666666E-3</v>
      </c>
    </row>
    <row r="13" spans="1:12" ht="14.4" x14ac:dyDescent="0.3">
      <c r="A13" s="32">
        <v>12</v>
      </c>
      <c r="B13" s="21" t="s">
        <v>383</v>
      </c>
      <c r="C13" s="21" t="s">
        <v>384</v>
      </c>
      <c r="D13" s="116">
        <v>5572</v>
      </c>
      <c r="E13" s="195">
        <v>15</v>
      </c>
      <c r="F13" s="67">
        <v>15</v>
      </c>
      <c r="G13" s="67">
        <v>0</v>
      </c>
      <c r="H13" s="21">
        <v>0</v>
      </c>
      <c r="I13" s="21">
        <v>0</v>
      </c>
      <c r="J13" s="21">
        <v>0</v>
      </c>
      <c r="K13" s="171">
        <f t="shared" si="0"/>
        <v>30</v>
      </c>
      <c r="L13" s="49">
        <v>4.1666666666666666E-3</v>
      </c>
    </row>
    <row r="14" spans="1:12" ht="14.4" x14ac:dyDescent="0.3">
      <c r="A14" s="32">
        <v>13</v>
      </c>
      <c r="B14" s="21" t="s">
        <v>211</v>
      </c>
      <c r="C14" s="21" t="s">
        <v>328</v>
      </c>
      <c r="D14" s="116">
        <v>11000</v>
      </c>
      <c r="E14" s="195">
        <v>15</v>
      </c>
      <c r="F14" s="67">
        <v>15</v>
      </c>
      <c r="G14" s="67">
        <v>0</v>
      </c>
      <c r="H14" s="21">
        <v>0</v>
      </c>
      <c r="I14" s="21">
        <v>0</v>
      </c>
      <c r="J14" s="21">
        <v>0</v>
      </c>
      <c r="K14" s="171">
        <f t="shared" si="0"/>
        <v>30</v>
      </c>
      <c r="L14" s="49">
        <v>4.1666666666666666E-3</v>
      </c>
    </row>
    <row r="15" spans="1:12" ht="14.4" x14ac:dyDescent="0.3">
      <c r="A15" s="32">
        <v>14</v>
      </c>
      <c r="B15" s="21" t="s">
        <v>332</v>
      </c>
      <c r="C15" s="21" t="s">
        <v>367</v>
      </c>
      <c r="D15" s="116">
        <v>11500</v>
      </c>
      <c r="E15" s="195">
        <v>15</v>
      </c>
      <c r="F15" s="67">
        <v>15</v>
      </c>
      <c r="G15" s="67">
        <v>0</v>
      </c>
      <c r="H15" s="21">
        <v>0</v>
      </c>
      <c r="I15" s="21">
        <v>0</v>
      </c>
      <c r="J15" s="21">
        <v>0</v>
      </c>
      <c r="K15" s="171">
        <f t="shared" si="0"/>
        <v>30</v>
      </c>
      <c r="L15" s="49">
        <v>4.1666666666666666E-3</v>
      </c>
    </row>
    <row r="16" spans="1:12" ht="14.4" x14ac:dyDescent="0.3">
      <c r="A16" s="32">
        <v>15</v>
      </c>
      <c r="B16" s="21" t="s">
        <v>355</v>
      </c>
      <c r="C16" s="21" t="s">
        <v>306</v>
      </c>
      <c r="D16" s="116">
        <v>12100</v>
      </c>
      <c r="E16" s="195">
        <v>15</v>
      </c>
      <c r="F16" s="67">
        <v>15</v>
      </c>
      <c r="G16" s="67">
        <v>0</v>
      </c>
      <c r="H16" s="21">
        <v>0</v>
      </c>
      <c r="I16" s="21">
        <v>0</v>
      </c>
      <c r="J16" s="21">
        <v>0</v>
      </c>
      <c r="K16" s="171">
        <f t="shared" si="0"/>
        <v>30</v>
      </c>
      <c r="L16" s="49">
        <v>4.1666666666666666E-3</v>
      </c>
    </row>
    <row r="17" spans="1:12" ht="14.4" x14ac:dyDescent="0.3">
      <c r="A17" s="32">
        <v>16</v>
      </c>
      <c r="B17" s="21" t="s">
        <v>249</v>
      </c>
      <c r="C17" s="21" t="s">
        <v>165</v>
      </c>
      <c r="D17" s="116">
        <v>13700</v>
      </c>
      <c r="E17" s="195">
        <v>15</v>
      </c>
      <c r="F17" s="67">
        <v>15</v>
      </c>
      <c r="G17" s="67">
        <v>0</v>
      </c>
      <c r="H17" s="21">
        <v>0</v>
      </c>
      <c r="I17" s="21">
        <v>0</v>
      </c>
      <c r="J17" s="21">
        <v>0</v>
      </c>
      <c r="K17" s="171">
        <f t="shared" si="0"/>
        <v>30</v>
      </c>
      <c r="L17" s="49">
        <v>4.1666666666666666E-3</v>
      </c>
    </row>
    <row r="18" spans="1:12" ht="14.4" x14ac:dyDescent="0.3">
      <c r="A18" s="32">
        <v>17</v>
      </c>
      <c r="B18" s="21" t="s">
        <v>124</v>
      </c>
      <c r="C18" s="21" t="s">
        <v>269</v>
      </c>
      <c r="D18" s="116">
        <v>3509</v>
      </c>
      <c r="E18" s="195">
        <v>15</v>
      </c>
      <c r="F18" s="67">
        <v>0</v>
      </c>
      <c r="G18" s="67">
        <v>0</v>
      </c>
      <c r="H18" s="21">
        <v>0</v>
      </c>
      <c r="I18" s="21">
        <v>0</v>
      </c>
      <c r="J18" s="21">
        <v>0</v>
      </c>
      <c r="K18" s="171">
        <f t="shared" si="0"/>
        <v>15</v>
      </c>
      <c r="L18" s="50">
        <v>4.1666666666666666E-3</v>
      </c>
    </row>
    <row r="19" spans="1:12" ht="14.4" x14ac:dyDescent="0.3">
      <c r="A19" s="32">
        <v>18</v>
      </c>
      <c r="B19" s="21" t="s">
        <v>247</v>
      </c>
      <c r="C19" s="21" t="s">
        <v>248</v>
      </c>
      <c r="D19" s="116">
        <v>3792</v>
      </c>
      <c r="E19" s="195">
        <v>15</v>
      </c>
      <c r="F19" s="67">
        <v>0</v>
      </c>
      <c r="G19" s="67">
        <v>0</v>
      </c>
      <c r="H19" s="21">
        <v>0</v>
      </c>
      <c r="I19" s="21">
        <v>0</v>
      </c>
      <c r="J19" s="21">
        <v>0</v>
      </c>
      <c r="K19" s="171">
        <f t="shared" si="0"/>
        <v>15</v>
      </c>
      <c r="L19" s="49">
        <v>4.1666666666666666E-3</v>
      </c>
    </row>
    <row r="20" spans="1:12" ht="14.4" x14ac:dyDescent="0.3">
      <c r="A20" s="32">
        <v>19</v>
      </c>
      <c r="B20" s="21" t="s">
        <v>42</v>
      </c>
      <c r="C20" s="21" t="s">
        <v>289</v>
      </c>
      <c r="D20" s="116">
        <v>10200</v>
      </c>
      <c r="E20" s="195">
        <v>15</v>
      </c>
      <c r="F20" s="67">
        <v>0</v>
      </c>
      <c r="G20" s="67">
        <v>0</v>
      </c>
      <c r="H20" s="21">
        <v>0</v>
      </c>
      <c r="I20" s="21">
        <v>0</v>
      </c>
      <c r="J20" s="21">
        <v>0</v>
      </c>
      <c r="K20" s="171">
        <f t="shared" si="0"/>
        <v>15</v>
      </c>
      <c r="L20" s="49">
        <v>4.1666666666666666E-3</v>
      </c>
    </row>
    <row r="21" spans="1:12" ht="14.4" x14ac:dyDescent="0.3">
      <c r="A21" s="32">
        <v>20</v>
      </c>
      <c r="B21" s="21" t="s">
        <v>355</v>
      </c>
      <c r="C21" s="21" t="s">
        <v>293</v>
      </c>
      <c r="D21" s="116">
        <v>21100</v>
      </c>
      <c r="E21" s="195">
        <v>15</v>
      </c>
      <c r="F21" s="67">
        <v>0</v>
      </c>
      <c r="G21" s="67">
        <v>0</v>
      </c>
      <c r="H21" s="21">
        <v>0</v>
      </c>
      <c r="I21" s="21">
        <v>0</v>
      </c>
      <c r="J21" s="21">
        <v>0</v>
      </c>
      <c r="K21" s="171">
        <f t="shared" si="0"/>
        <v>15</v>
      </c>
      <c r="L21" s="49">
        <v>4.1666666666666666E-3</v>
      </c>
    </row>
    <row r="22" spans="1:12" ht="14.4" x14ac:dyDescent="0.3">
      <c r="A22" s="32">
        <v>21</v>
      </c>
      <c r="B22" s="21" t="s">
        <v>44</v>
      </c>
      <c r="C22" s="21" t="s">
        <v>38</v>
      </c>
      <c r="D22" s="116">
        <v>22700</v>
      </c>
      <c r="E22" s="195">
        <v>15</v>
      </c>
      <c r="F22" s="67">
        <v>0</v>
      </c>
      <c r="G22" s="67">
        <v>0</v>
      </c>
      <c r="H22" s="21">
        <v>0</v>
      </c>
      <c r="I22" s="21">
        <v>0</v>
      </c>
      <c r="J22" s="21">
        <v>0</v>
      </c>
      <c r="K22" s="171">
        <f t="shared" si="0"/>
        <v>15</v>
      </c>
      <c r="L22" s="49">
        <v>4.1666666666666666E-3</v>
      </c>
    </row>
    <row r="23" spans="1:12" ht="14.4" x14ac:dyDescent="0.3">
      <c r="A23" s="32"/>
      <c r="B23" s="21"/>
      <c r="C23" s="21"/>
      <c r="D23" s="116"/>
      <c r="E23" s="195"/>
      <c r="F23" s="67"/>
      <c r="G23" s="67"/>
      <c r="H23" s="21"/>
      <c r="I23" s="21"/>
      <c r="J23" s="21"/>
      <c r="K23" s="171"/>
      <c r="L23" s="50"/>
    </row>
  </sheetData>
  <sortState xmlns:xlrd2="http://schemas.microsoft.com/office/spreadsheetml/2017/richdata2" ref="A2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scale="85" orientation="landscape" horizontalDpi="4294967293" r:id="rId1"/>
  <headerFooter>
    <oddHeader>&amp;CBOR Ranch Day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5DF-B614-4839-BAB9-C3E9E6F9A670}">
  <sheetPr>
    <tabColor rgb="FF92D050"/>
    <pageSetUpPr fitToPage="1"/>
  </sheetPr>
  <dimension ref="A1:M36"/>
  <sheetViews>
    <sheetView view="pageLayout" zoomScale="83" zoomScaleNormal="100" zoomScalePageLayoutView="83" workbookViewId="0">
      <selection activeCell="A2" sqref="A2:A21"/>
    </sheetView>
  </sheetViews>
  <sheetFormatPr defaultRowHeight="13.8" x14ac:dyDescent="0.25"/>
  <cols>
    <col min="1" max="1" width="3.3984375" customWidth="1"/>
    <col min="2" max="2" width="15.3984375" customWidth="1"/>
    <col min="10" max="10" width="9.69921875" customWidth="1"/>
    <col min="12" max="12" width="9.69921875" style="8" customWidth="1"/>
  </cols>
  <sheetData>
    <row r="1" spans="1:13" ht="14.4" x14ac:dyDescent="0.3">
      <c r="A1" s="33"/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155</v>
      </c>
      <c r="K1" s="20" t="s">
        <v>8</v>
      </c>
      <c r="L1" s="207" t="s">
        <v>9</v>
      </c>
    </row>
    <row r="2" spans="1:13" ht="14.4" x14ac:dyDescent="0.3">
      <c r="A2" s="21">
        <v>1</v>
      </c>
      <c r="B2" s="200" t="s">
        <v>29</v>
      </c>
      <c r="C2" s="200" t="s">
        <v>64</v>
      </c>
      <c r="D2" s="163">
        <v>40</v>
      </c>
      <c r="E2" s="39">
        <v>15</v>
      </c>
      <c r="F2" s="39">
        <v>15</v>
      </c>
      <c r="G2" s="39">
        <v>15</v>
      </c>
      <c r="H2" s="39">
        <v>15</v>
      </c>
      <c r="I2" s="39">
        <v>15</v>
      </c>
      <c r="J2" s="39">
        <v>15</v>
      </c>
      <c r="K2" s="135">
        <f>SUM(E2:J2)</f>
        <v>90</v>
      </c>
      <c r="L2" s="208">
        <v>3.2766203703703707E-3</v>
      </c>
      <c r="M2" s="8">
        <v>4.1666666666666666E-3</v>
      </c>
    </row>
    <row r="3" spans="1:13" ht="14.4" x14ac:dyDescent="0.3">
      <c r="A3" s="21">
        <v>2</v>
      </c>
      <c r="B3" s="200" t="s">
        <v>39</v>
      </c>
      <c r="C3" s="200" t="s">
        <v>289</v>
      </c>
      <c r="D3" s="163">
        <v>56</v>
      </c>
      <c r="E3" s="39">
        <v>15</v>
      </c>
      <c r="F3" s="39">
        <v>15</v>
      </c>
      <c r="G3" s="39">
        <v>15</v>
      </c>
      <c r="H3" s="39">
        <v>15</v>
      </c>
      <c r="I3" s="39">
        <v>15</v>
      </c>
      <c r="J3" s="39">
        <v>15</v>
      </c>
      <c r="K3" s="135">
        <f>SUM(E3:J3)</f>
        <v>90</v>
      </c>
      <c r="L3" s="208">
        <v>3.2766203703703707E-3</v>
      </c>
    </row>
    <row r="4" spans="1:13" ht="14.4" x14ac:dyDescent="0.3">
      <c r="A4" s="21">
        <v>3</v>
      </c>
      <c r="B4" s="200" t="s">
        <v>365</v>
      </c>
      <c r="C4" s="200" t="s">
        <v>399</v>
      </c>
      <c r="D4" s="163">
        <v>32</v>
      </c>
      <c r="E4" s="39">
        <v>15</v>
      </c>
      <c r="F4" s="39">
        <v>15</v>
      </c>
      <c r="G4" s="39">
        <v>15</v>
      </c>
      <c r="H4" s="39">
        <v>15</v>
      </c>
      <c r="I4" s="39">
        <v>15</v>
      </c>
      <c r="J4" s="39">
        <v>15</v>
      </c>
      <c r="K4" s="135">
        <f>SUM(E4:J4)</f>
        <v>90</v>
      </c>
      <c r="L4" s="208">
        <v>3.3912037037037036E-3</v>
      </c>
    </row>
    <row r="5" spans="1:13" ht="14.4" x14ac:dyDescent="0.3">
      <c r="A5" s="21">
        <v>4</v>
      </c>
      <c r="B5" s="200" t="s">
        <v>124</v>
      </c>
      <c r="C5" s="200" t="s">
        <v>251</v>
      </c>
      <c r="D5" s="163">
        <v>51</v>
      </c>
      <c r="E5" s="39">
        <v>15</v>
      </c>
      <c r="F5" s="39">
        <v>15</v>
      </c>
      <c r="G5" s="39">
        <v>15</v>
      </c>
      <c r="H5" s="39">
        <v>15</v>
      </c>
      <c r="I5" s="39">
        <v>15</v>
      </c>
      <c r="J5" s="39">
        <v>15</v>
      </c>
      <c r="K5" s="135">
        <v>90</v>
      </c>
      <c r="L5" s="208">
        <v>3.5011574074074077E-3</v>
      </c>
    </row>
    <row r="6" spans="1:13" ht="14.4" x14ac:dyDescent="0.3">
      <c r="A6" s="21">
        <v>5</v>
      </c>
      <c r="B6" s="200" t="s">
        <v>124</v>
      </c>
      <c r="C6" s="200" t="s">
        <v>136</v>
      </c>
      <c r="D6" s="163">
        <v>108</v>
      </c>
      <c r="E6" s="39">
        <v>15</v>
      </c>
      <c r="F6" s="39">
        <v>15</v>
      </c>
      <c r="G6" s="39">
        <v>15</v>
      </c>
      <c r="H6" s="39">
        <v>15</v>
      </c>
      <c r="I6" s="39">
        <v>15</v>
      </c>
      <c r="J6" s="39">
        <v>15</v>
      </c>
      <c r="K6" s="135">
        <f t="shared" ref="K6:K11" si="0">SUM(E6:J6)</f>
        <v>90</v>
      </c>
      <c r="L6" s="208">
        <v>3.983796296296296E-3</v>
      </c>
    </row>
    <row r="7" spans="1:13" ht="14.4" x14ac:dyDescent="0.3">
      <c r="A7" s="21">
        <v>6</v>
      </c>
      <c r="B7" s="200" t="s">
        <v>362</v>
      </c>
      <c r="C7" s="200" t="s">
        <v>363</v>
      </c>
      <c r="D7" s="163">
        <v>33</v>
      </c>
      <c r="E7" s="39">
        <v>15</v>
      </c>
      <c r="F7" s="39">
        <v>15</v>
      </c>
      <c r="G7" s="39">
        <v>15</v>
      </c>
      <c r="H7" s="39">
        <v>15</v>
      </c>
      <c r="I7" s="39">
        <v>15</v>
      </c>
      <c r="J7" s="39">
        <v>0</v>
      </c>
      <c r="K7" s="135">
        <f t="shared" si="0"/>
        <v>75</v>
      </c>
      <c r="L7" s="208">
        <v>4.1666666666666666E-3</v>
      </c>
    </row>
    <row r="8" spans="1:13" ht="14.4" x14ac:dyDescent="0.3">
      <c r="A8" s="21">
        <v>7</v>
      </c>
      <c r="B8" s="200" t="s">
        <v>346</v>
      </c>
      <c r="C8" s="200" t="s">
        <v>347</v>
      </c>
      <c r="D8" s="163">
        <v>28</v>
      </c>
      <c r="E8" s="39">
        <v>15</v>
      </c>
      <c r="F8" s="39">
        <v>15</v>
      </c>
      <c r="G8" s="39">
        <v>15</v>
      </c>
      <c r="H8" s="39">
        <v>15</v>
      </c>
      <c r="I8" s="39">
        <v>0</v>
      </c>
      <c r="J8" s="39">
        <v>0</v>
      </c>
      <c r="K8" s="135">
        <f t="shared" si="0"/>
        <v>60</v>
      </c>
      <c r="L8" s="208">
        <v>4.1666666666666666E-3</v>
      </c>
    </row>
    <row r="9" spans="1:13" ht="14.4" x14ac:dyDescent="0.3">
      <c r="A9" s="21">
        <v>8</v>
      </c>
      <c r="B9" s="200" t="s">
        <v>39</v>
      </c>
      <c r="C9" s="200" t="s">
        <v>41</v>
      </c>
      <c r="D9" s="163">
        <v>31</v>
      </c>
      <c r="E9" s="39">
        <v>15</v>
      </c>
      <c r="F9" s="39">
        <v>15</v>
      </c>
      <c r="G9" s="39">
        <v>15</v>
      </c>
      <c r="H9" s="39">
        <v>15</v>
      </c>
      <c r="I9" s="39">
        <v>0</v>
      </c>
      <c r="J9" s="39">
        <v>0</v>
      </c>
      <c r="K9" s="135">
        <f t="shared" si="0"/>
        <v>60</v>
      </c>
      <c r="L9" s="208">
        <v>4.1666666666666666E-3</v>
      </c>
    </row>
    <row r="10" spans="1:13" ht="14.4" x14ac:dyDescent="0.3">
      <c r="A10" s="21">
        <v>9</v>
      </c>
      <c r="B10" s="200" t="s">
        <v>39</v>
      </c>
      <c r="C10" s="200" t="s">
        <v>305</v>
      </c>
      <c r="D10" s="163">
        <v>32</v>
      </c>
      <c r="E10" s="39">
        <v>15</v>
      </c>
      <c r="F10" s="39">
        <v>15</v>
      </c>
      <c r="G10" s="39">
        <v>0</v>
      </c>
      <c r="H10" s="39">
        <v>0</v>
      </c>
      <c r="I10" s="39">
        <v>0</v>
      </c>
      <c r="J10" s="39">
        <v>0</v>
      </c>
      <c r="K10" s="135">
        <f t="shared" si="0"/>
        <v>30</v>
      </c>
      <c r="L10" s="208">
        <v>4.1666666666666666E-3</v>
      </c>
    </row>
    <row r="11" spans="1:13" ht="14.4" x14ac:dyDescent="0.3">
      <c r="A11" s="21">
        <v>10</v>
      </c>
      <c r="B11" s="200" t="s">
        <v>29</v>
      </c>
      <c r="C11" s="200" t="s">
        <v>30</v>
      </c>
      <c r="D11" s="163">
        <v>34</v>
      </c>
      <c r="E11" s="39">
        <v>15</v>
      </c>
      <c r="F11" s="39">
        <v>15</v>
      </c>
      <c r="G11" s="39">
        <v>0</v>
      </c>
      <c r="H11" s="39">
        <v>0</v>
      </c>
      <c r="I11" s="39">
        <v>0</v>
      </c>
      <c r="J11" s="39">
        <v>0</v>
      </c>
      <c r="K11" s="135">
        <f t="shared" si="0"/>
        <v>30</v>
      </c>
      <c r="L11" s="208">
        <v>4.1666666666666666E-3</v>
      </c>
    </row>
    <row r="12" spans="1:13" ht="14.4" x14ac:dyDescent="0.3">
      <c r="A12" s="21">
        <v>11</v>
      </c>
      <c r="B12" s="200" t="s">
        <v>95</v>
      </c>
      <c r="C12" s="200" t="s">
        <v>99</v>
      </c>
      <c r="D12" s="163">
        <v>44</v>
      </c>
      <c r="E12" s="39">
        <v>15</v>
      </c>
      <c r="F12" s="39">
        <v>15</v>
      </c>
      <c r="G12" s="39">
        <v>0</v>
      </c>
      <c r="H12" s="39">
        <v>0</v>
      </c>
      <c r="I12" s="39">
        <v>0</v>
      </c>
      <c r="J12" s="39">
        <v>0</v>
      </c>
      <c r="K12" s="135">
        <v>30</v>
      </c>
      <c r="L12" s="208">
        <v>4.1666666666666666E-3</v>
      </c>
    </row>
    <row r="13" spans="1:13" ht="14.4" x14ac:dyDescent="0.3">
      <c r="A13" s="21">
        <v>12</v>
      </c>
      <c r="B13" s="200" t="s">
        <v>346</v>
      </c>
      <c r="C13" s="200" t="s">
        <v>348</v>
      </c>
      <c r="D13" s="163">
        <v>50</v>
      </c>
      <c r="E13" s="39">
        <v>15</v>
      </c>
      <c r="F13" s="39">
        <v>15</v>
      </c>
      <c r="G13" s="39">
        <v>0</v>
      </c>
      <c r="H13" s="39">
        <v>0</v>
      </c>
      <c r="I13" s="39">
        <v>0</v>
      </c>
      <c r="J13" s="39">
        <v>0</v>
      </c>
      <c r="K13" s="135">
        <f t="shared" ref="K13:K21" si="1">SUM(E13:J13)</f>
        <v>30</v>
      </c>
      <c r="L13" s="208">
        <v>4.1666666666666666E-3</v>
      </c>
    </row>
    <row r="14" spans="1:13" ht="14.4" x14ac:dyDescent="0.3">
      <c r="A14" s="21">
        <v>13</v>
      </c>
      <c r="B14" s="200" t="s">
        <v>95</v>
      </c>
      <c r="C14" s="200" t="s">
        <v>235</v>
      </c>
      <c r="D14" s="163">
        <v>51</v>
      </c>
      <c r="E14" s="39">
        <v>15</v>
      </c>
      <c r="F14" s="39">
        <v>15</v>
      </c>
      <c r="G14" s="39">
        <v>0</v>
      </c>
      <c r="H14" s="39">
        <v>0</v>
      </c>
      <c r="I14" s="39">
        <v>0</v>
      </c>
      <c r="J14" s="39">
        <v>0</v>
      </c>
      <c r="K14" s="135">
        <f t="shared" si="1"/>
        <v>30</v>
      </c>
      <c r="L14" s="208">
        <v>4.1666666666666666E-3</v>
      </c>
    </row>
    <row r="15" spans="1:13" ht="14.4" x14ac:dyDescent="0.3">
      <c r="A15" s="21">
        <v>14</v>
      </c>
      <c r="B15" s="200" t="s">
        <v>361</v>
      </c>
      <c r="C15" s="200" t="s">
        <v>386</v>
      </c>
      <c r="D15" s="163">
        <v>56</v>
      </c>
      <c r="E15" s="39">
        <v>15</v>
      </c>
      <c r="F15" s="39">
        <v>15</v>
      </c>
      <c r="G15" s="39">
        <v>0</v>
      </c>
      <c r="H15" s="39">
        <v>0</v>
      </c>
      <c r="I15" s="39">
        <v>0</v>
      </c>
      <c r="J15" s="39">
        <v>0</v>
      </c>
      <c r="K15" s="135">
        <f t="shared" si="1"/>
        <v>30</v>
      </c>
      <c r="L15" s="208">
        <v>4.1666666666666666E-3</v>
      </c>
    </row>
    <row r="16" spans="1:13" ht="14.4" x14ac:dyDescent="0.3">
      <c r="A16" s="21">
        <v>15</v>
      </c>
      <c r="B16" s="200" t="s">
        <v>365</v>
      </c>
      <c r="C16" s="200" t="s">
        <v>366</v>
      </c>
      <c r="D16" s="163">
        <v>56</v>
      </c>
      <c r="E16" s="39">
        <v>15</v>
      </c>
      <c r="F16" s="39">
        <v>15</v>
      </c>
      <c r="G16" s="39">
        <v>0</v>
      </c>
      <c r="H16" s="39">
        <v>0</v>
      </c>
      <c r="I16" s="39">
        <v>0</v>
      </c>
      <c r="J16" s="39">
        <v>0</v>
      </c>
      <c r="K16" s="135">
        <f t="shared" si="1"/>
        <v>30</v>
      </c>
      <c r="L16" s="208">
        <v>4.1666666666666666E-3</v>
      </c>
    </row>
    <row r="17" spans="1:12" ht="14.4" x14ac:dyDescent="0.3">
      <c r="A17" s="21">
        <v>16</v>
      </c>
      <c r="B17" s="200" t="s">
        <v>263</v>
      </c>
      <c r="C17" s="200" t="s">
        <v>368</v>
      </c>
      <c r="D17" s="163">
        <v>58</v>
      </c>
      <c r="E17" s="39">
        <v>15</v>
      </c>
      <c r="F17" s="39">
        <v>15</v>
      </c>
      <c r="G17" s="39">
        <v>0</v>
      </c>
      <c r="H17" s="39">
        <v>0</v>
      </c>
      <c r="I17" s="39">
        <v>0</v>
      </c>
      <c r="J17" s="39">
        <v>0</v>
      </c>
      <c r="K17" s="135">
        <f t="shared" si="1"/>
        <v>30</v>
      </c>
      <c r="L17" s="208">
        <v>4.1666666666666666E-3</v>
      </c>
    </row>
    <row r="18" spans="1:12" ht="14.4" x14ac:dyDescent="0.3">
      <c r="A18" s="21">
        <v>17</v>
      </c>
      <c r="B18" s="200" t="s">
        <v>361</v>
      </c>
      <c r="C18" s="200" t="s">
        <v>381</v>
      </c>
      <c r="D18" s="163">
        <v>58</v>
      </c>
      <c r="E18" s="39">
        <v>15</v>
      </c>
      <c r="F18" s="39">
        <v>15</v>
      </c>
      <c r="G18" s="39">
        <v>0</v>
      </c>
      <c r="H18" s="39">
        <v>0</v>
      </c>
      <c r="I18" s="39">
        <v>0</v>
      </c>
      <c r="J18" s="39">
        <v>0</v>
      </c>
      <c r="K18" s="135">
        <f t="shared" si="1"/>
        <v>30</v>
      </c>
      <c r="L18" s="208">
        <v>4.1666666666666666E-3</v>
      </c>
    </row>
    <row r="19" spans="1:12" ht="14.4" x14ac:dyDescent="0.3">
      <c r="A19" s="21">
        <v>18</v>
      </c>
      <c r="B19" s="200" t="s">
        <v>124</v>
      </c>
      <c r="C19" s="200" t="s">
        <v>269</v>
      </c>
      <c r="D19" s="165">
        <v>104</v>
      </c>
      <c r="E19" s="39">
        <v>15</v>
      </c>
      <c r="F19" s="39">
        <v>15</v>
      </c>
      <c r="G19" s="39">
        <v>0</v>
      </c>
      <c r="H19" s="39">
        <v>0</v>
      </c>
      <c r="I19" s="39">
        <v>0</v>
      </c>
      <c r="J19" s="39">
        <v>0</v>
      </c>
      <c r="K19" s="135">
        <f t="shared" si="1"/>
        <v>30</v>
      </c>
      <c r="L19" s="208">
        <v>4.1666666666666666E-3</v>
      </c>
    </row>
    <row r="20" spans="1:12" ht="14.4" x14ac:dyDescent="0.3">
      <c r="A20" s="21">
        <v>19</v>
      </c>
      <c r="B20" s="200" t="s">
        <v>95</v>
      </c>
      <c r="C20" s="200" t="s">
        <v>308</v>
      </c>
      <c r="D20" s="163">
        <v>108</v>
      </c>
      <c r="E20" s="39">
        <v>15</v>
      </c>
      <c r="F20" s="39">
        <v>15</v>
      </c>
      <c r="G20" s="39">
        <v>0</v>
      </c>
      <c r="H20" s="39">
        <v>0</v>
      </c>
      <c r="I20" s="39">
        <v>0</v>
      </c>
      <c r="J20" s="39">
        <v>0</v>
      </c>
      <c r="K20" s="135">
        <f t="shared" si="1"/>
        <v>30</v>
      </c>
      <c r="L20" s="208">
        <v>4.1666666666666666E-3</v>
      </c>
    </row>
    <row r="21" spans="1:12" ht="14.4" x14ac:dyDescent="0.3">
      <c r="A21" s="21">
        <v>20</v>
      </c>
      <c r="B21" s="200" t="s">
        <v>362</v>
      </c>
      <c r="C21" s="200" t="s">
        <v>105</v>
      </c>
      <c r="D21" s="163">
        <v>40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135">
        <f t="shared" si="1"/>
        <v>0</v>
      </c>
      <c r="L21" s="208">
        <v>4.1666666666666666E-3</v>
      </c>
    </row>
    <row r="22" spans="1:12" ht="14.4" x14ac:dyDescent="0.3">
      <c r="A22" s="21">
        <v>22</v>
      </c>
      <c r="B22" s="200"/>
      <c r="C22" s="200"/>
      <c r="D22" s="163"/>
      <c r="E22" s="39"/>
      <c r="F22" s="39"/>
      <c r="G22" s="39"/>
      <c r="H22" s="39"/>
      <c r="I22" s="39"/>
      <c r="J22" s="39"/>
      <c r="K22" s="135">
        <f t="shared" ref="K22:K28" si="2">SUM(E22:J22)</f>
        <v>0</v>
      </c>
      <c r="L22" s="208"/>
    </row>
    <row r="23" spans="1:12" ht="14.4" x14ac:dyDescent="0.3">
      <c r="A23" s="21">
        <v>23</v>
      </c>
      <c r="B23" s="200"/>
      <c r="C23" s="200"/>
      <c r="D23" s="163"/>
      <c r="E23" s="39"/>
      <c r="F23" s="39"/>
      <c r="G23" s="39"/>
      <c r="H23" s="39"/>
      <c r="I23" s="39"/>
      <c r="J23" s="39"/>
      <c r="K23" s="135">
        <f t="shared" si="2"/>
        <v>0</v>
      </c>
      <c r="L23" s="208"/>
    </row>
    <row r="24" spans="1:12" ht="14.4" x14ac:dyDescent="0.3">
      <c r="A24" s="21">
        <v>24</v>
      </c>
      <c r="B24" s="200"/>
      <c r="C24" s="200"/>
      <c r="D24" s="163"/>
      <c r="E24" s="39"/>
      <c r="F24" s="39"/>
      <c r="G24" s="39"/>
      <c r="H24" s="39"/>
      <c r="I24" s="39"/>
      <c r="J24" s="39"/>
      <c r="K24" s="135">
        <f t="shared" si="2"/>
        <v>0</v>
      </c>
      <c r="L24" s="208"/>
    </row>
    <row r="25" spans="1:12" ht="14.4" x14ac:dyDescent="0.3">
      <c r="A25" s="21">
        <v>25</v>
      </c>
      <c r="B25" s="200"/>
      <c r="C25" s="200"/>
      <c r="D25" s="163"/>
      <c r="E25" s="39"/>
      <c r="F25" s="39"/>
      <c r="G25" s="39"/>
      <c r="H25" s="39"/>
      <c r="I25" s="39"/>
      <c r="J25" s="39"/>
      <c r="K25" s="135">
        <f t="shared" si="2"/>
        <v>0</v>
      </c>
      <c r="L25" s="208"/>
    </row>
    <row r="26" spans="1:12" ht="14.4" x14ac:dyDescent="0.3">
      <c r="A26" s="21">
        <v>26</v>
      </c>
      <c r="B26" s="200"/>
      <c r="C26" s="200"/>
      <c r="D26" s="163"/>
      <c r="E26" s="39"/>
      <c r="F26" s="39"/>
      <c r="G26" s="39"/>
      <c r="H26" s="39"/>
      <c r="I26" s="39"/>
      <c r="J26" s="39"/>
      <c r="K26" s="135">
        <f t="shared" si="2"/>
        <v>0</v>
      </c>
      <c r="L26" s="208"/>
    </row>
    <row r="27" spans="1:12" ht="14.4" x14ac:dyDescent="0.3">
      <c r="A27" s="21">
        <v>29</v>
      </c>
      <c r="B27" s="200"/>
      <c r="C27" s="200"/>
      <c r="D27" s="163"/>
      <c r="E27" s="39"/>
      <c r="F27" s="39"/>
      <c r="G27" s="39"/>
      <c r="H27" s="39"/>
      <c r="I27" s="39"/>
      <c r="J27" s="39"/>
      <c r="K27" s="135">
        <f t="shared" si="2"/>
        <v>0</v>
      </c>
      <c r="L27" s="208"/>
    </row>
    <row r="28" spans="1:12" ht="14.4" x14ac:dyDescent="0.3">
      <c r="A28" s="21">
        <v>30</v>
      </c>
      <c r="B28" s="200"/>
      <c r="C28" s="200"/>
      <c r="D28" s="163"/>
      <c r="E28" s="39"/>
      <c r="F28" s="39"/>
      <c r="G28" s="39"/>
      <c r="H28" s="39"/>
      <c r="I28" s="39"/>
      <c r="J28" s="39"/>
      <c r="K28" s="135">
        <f t="shared" si="2"/>
        <v>0</v>
      </c>
      <c r="L28" s="208"/>
    </row>
    <row r="29" spans="1:12" ht="14.4" x14ac:dyDescent="0.3">
      <c r="L29" s="208"/>
    </row>
    <row r="30" spans="1:12" ht="14.4" x14ac:dyDescent="0.3">
      <c r="L30" s="208"/>
    </row>
    <row r="31" spans="1:12" ht="14.4" x14ac:dyDescent="0.3">
      <c r="L31" s="208"/>
    </row>
    <row r="32" spans="1:12" ht="14.4" x14ac:dyDescent="0.3">
      <c r="L32" s="208"/>
    </row>
    <row r="33" spans="12:12" ht="14.4" x14ac:dyDescent="0.3">
      <c r="L33" s="208"/>
    </row>
    <row r="34" spans="12:12" ht="14.4" x14ac:dyDescent="0.3">
      <c r="L34" s="208"/>
    </row>
    <row r="35" spans="12:12" ht="14.4" x14ac:dyDescent="0.3">
      <c r="L35" s="208"/>
    </row>
    <row r="36" spans="12:12" x14ac:dyDescent="0.25">
      <c r="L36" s="209"/>
    </row>
  </sheetData>
  <sortState xmlns:xlrd2="http://schemas.microsoft.com/office/spreadsheetml/2017/richdata2" ref="A2:L21">
    <sortCondition descending="1" ref="K2:K21"/>
    <sortCondition ref="L2:L21"/>
    <sortCondition ref="D2:D21"/>
  </sortState>
  <pageMargins left="0.7" right="0.7" top="0.75" bottom="0.75" header="0.3" footer="0.3"/>
  <pageSetup scale="96" orientation="landscape" horizontalDpi="4294967293" verticalDpi="0" r:id="rId1"/>
  <headerFooter>
    <oddHeader>&amp;CBOR Horseback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L27"/>
  <sheetViews>
    <sheetView zoomScaleNormal="100" workbookViewId="0">
      <selection activeCell="A2" sqref="A2:A22"/>
    </sheetView>
  </sheetViews>
  <sheetFormatPr defaultRowHeight="13.8" x14ac:dyDescent="0.25"/>
  <cols>
    <col min="1" max="1" width="3.19921875" customWidth="1"/>
    <col min="2" max="2" width="26.3984375" customWidth="1"/>
    <col min="3" max="3" width="12" customWidth="1"/>
    <col min="4" max="4" width="9" style="237"/>
    <col min="5" max="5" width="9" style="196"/>
    <col min="6" max="6" width="9.69921875" style="68" customWidth="1"/>
    <col min="7" max="7" width="10.19921875" style="68" customWidth="1"/>
    <col min="8" max="8" width="10.3984375" customWidth="1"/>
    <col min="9" max="10" width="9.5" customWidth="1"/>
    <col min="11" max="11" width="9.5" style="181" customWidth="1"/>
    <col min="12" max="12" width="10.5" style="218" customWidth="1"/>
  </cols>
  <sheetData>
    <row r="1" spans="1:12" ht="14.4" x14ac:dyDescent="0.3">
      <c r="A1" s="33"/>
      <c r="B1" s="36" t="s">
        <v>0</v>
      </c>
      <c r="C1" s="40" t="s">
        <v>1</v>
      </c>
      <c r="D1" s="251" t="s">
        <v>2</v>
      </c>
      <c r="E1" s="194" t="s">
        <v>3</v>
      </c>
      <c r="F1" s="72" t="s">
        <v>4</v>
      </c>
      <c r="G1" s="72" t="s">
        <v>5</v>
      </c>
      <c r="H1" s="40" t="s">
        <v>6</v>
      </c>
      <c r="I1" s="40" t="s">
        <v>7</v>
      </c>
      <c r="J1" s="191" t="s">
        <v>155</v>
      </c>
      <c r="K1" s="185" t="s">
        <v>8</v>
      </c>
      <c r="L1" s="215" t="s">
        <v>9</v>
      </c>
    </row>
    <row r="2" spans="1:12" ht="14.4" x14ac:dyDescent="0.3">
      <c r="A2" s="32">
        <v>1</v>
      </c>
      <c r="B2" s="21" t="s">
        <v>407</v>
      </c>
      <c r="C2" s="21" t="s">
        <v>235</v>
      </c>
      <c r="D2" s="116">
        <v>3117</v>
      </c>
      <c r="E2" s="195">
        <v>15</v>
      </c>
      <c r="F2" s="67">
        <v>15</v>
      </c>
      <c r="G2" s="67">
        <v>15</v>
      </c>
      <c r="H2" s="21">
        <v>15</v>
      </c>
      <c r="I2" s="21">
        <v>15</v>
      </c>
      <c r="J2" s="21">
        <v>0</v>
      </c>
      <c r="K2" s="31">
        <f t="shared" ref="K2:K12" si="0">SUM(E2:J2)</f>
        <v>75</v>
      </c>
      <c r="L2" s="49">
        <v>1.9395833333333333E-3</v>
      </c>
    </row>
    <row r="3" spans="1:12" ht="14.4" x14ac:dyDescent="0.3">
      <c r="A3" s="32">
        <v>2</v>
      </c>
      <c r="B3" s="21" t="s">
        <v>247</v>
      </c>
      <c r="C3" s="21" t="s">
        <v>248</v>
      </c>
      <c r="D3" s="116">
        <v>3646</v>
      </c>
      <c r="E3" s="195">
        <v>15</v>
      </c>
      <c r="F3" s="67">
        <v>15</v>
      </c>
      <c r="G3" s="67">
        <v>15</v>
      </c>
      <c r="H3" s="21">
        <v>15</v>
      </c>
      <c r="I3" s="21">
        <v>15</v>
      </c>
      <c r="J3" s="21">
        <v>0</v>
      </c>
      <c r="K3" s="31">
        <f t="shared" si="0"/>
        <v>75</v>
      </c>
      <c r="L3" s="49">
        <v>2.1087962962962965E-3</v>
      </c>
    </row>
    <row r="4" spans="1:12" ht="14.4" x14ac:dyDescent="0.3">
      <c r="A4" s="32">
        <v>3</v>
      </c>
      <c r="B4" s="21" t="s">
        <v>360</v>
      </c>
      <c r="C4" s="21" t="s">
        <v>297</v>
      </c>
      <c r="D4" s="116">
        <v>3434</v>
      </c>
      <c r="E4" s="195">
        <v>15</v>
      </c>
      <c r="F4" s="67">
        <v>15</v>
      </c>
      <c r="G4" s="67">
        <v>15</v>
      </c>
      <c r="H4" s="21">
        <v>15</v>
      </c>
      <c r="I4" s="21">
        <v>15</v>
      </c>
      <c r="J4" s="21">
        <v>0</v>
      </c>
      <c r="K4" s="31">
        <f t="shared" si="0"/>
        <v>75</v>
      </c>
      <c r="L4" s="49">
        <v>2.1781249999999999E-3</v>
      </c>
    </row>
    <row r="5" spans="1:12" ht="14.4" x14ac:dyDescent="0.3">
      <c r="A5" s="32">
        <v>4</v>
      </c>
      <c r="B5" s="21" t="s">
        <v>332</v>
      </c>
      <c r="C5" s="21" t="s">
        <v>367</v>
      </c>
      <c r="D5" s="116">
        <v>3456</v>
      </c>
      <c r="E5" s="195">
        <v>15</v>
      </c>
      <c r="F5" s="67">
        <v>15</v>
      </c>
      <c r="G5" s="67">
        <v>15</v>
      </c>
      <c r="H5" s="21">
        <v>15</v>
      </c>
      <c r="I5" s="21">
        <v>15</v>
      </c>
      <c r="J5" s="21">
        <v>0</v>
      </c>
      <c r="K5" s="31">
        <f t="shared" si="0"/>
        <v>75</v>
      </c>
      <c r="L5" s="49">
        <v>2.2385416666666669E-3</v>
      </c>
    </row>
    <row r="6" spans="1:12" ht="14.4" x14ac:dyDescent="0.3">
      <c r="A6" s="32">
        <v>5</v>
      </c>
      <c r="B6" s="21" t="s">
        <v>42</v>
      </c>
      <c r="C6" s="21" t="s">
        <v>112</v>
      </c>
      <c r="D6" s="116">
        <v>3288</v>
      </c>
      <c r="E6" s="195">
        <v>15</v>
      </c>
      <c r="F6" s="67">
        <v>15</v>
      </c>
      <c r="G6" s="67">
        <v>15</v>
      </c>
      <c r="H6" s="21">
        <v>15</v>
      </c>
      <c r="I6" s="21">
        <v>15</v>
      </c>
      <c r="J6" s="21">
        <v>0</v>
      </c>
      <c r="K6" s="31">
        <f t="shared" si="0"/>
        <v>75</v>
      </c>
      <c r="L6" s="49">
        <v>2.3788194444444443E-3</v>
      </c>
    </row>
    <row r="7" spans="1:12" ht="14.4" x14ac:dyDescent="0.3">
      <c r="A7" s="32">
        <v>6</v>
      </c>
      <c r="B7" s="21" t="s">
        <v>355</v>
      </c>
      <c r="C7" s="21" t="s">
        <v>306</v>
      </c>
      <c r="D7" s="116">
        <v>3646</v>
      </c>
      <c r="E7" s="195">
        <v>15</v>
      </c>
      <c r="F7" s="67">
        <v>15</v>
      </c>
      <c r="G7" s="67">
        <v>15</v>
      </c>
      <c r="H7" s="21">
        <v>15</v>
      </c>
      <c r="I7" s="21">
        <v>15</v>
      </c>
      <c r="J7" s="21">
        <v>0</v>
      </c>
      <c r="K7" s="31">
        <f t="shared" si="0"/>
        <v>75</v>
      </c>
      <c r="L7" s="49">
        <v>2.5620370370370371E-3</v>
      </c>
    </row>
    <row r="8" spans="1:12" ht="14.4" x14ac:dyDescent="0.3">
      <c r="A8" s="32">
        <v>7</v>
      </c>
      <c r="B8" s="21" t="s">
        <v>124</v>
      </c>
      <c r="C8" s="21" t="s">
        <v>251</v>
      </c>
      <c r="D8" s="116">
        <v>1901</v>
      </c>
      <c r="E8" s="195">
        <v>15</v>
      </c>
      <c r="F8" s="67">
        <v>15</v>
      </c>
      <c r="G8" s="67">
        <v>15</v>
      </c>
      <c r="H8" s="21">
        <v>15</v>
      </c>
      <c r="I8" s="21">
        <v>15</v>
      </c>
      <c r="J8" s="21">
        <v>0</v>
      </c>
      <c r="K8" s="31">
        <f t="shared" si="0"/>
        <v>75</v>
      </c>
      <c r="L8" s="49">
        <v>2.6711805555555555E-3</v>
      </c>
    </row>
    <row r="9" spans="1:12" ht="14.4" x14ac:dyDescent="0.3">
      <c r="A9" s="32">
        <v>8</v>
      </c>
      <c r="B9" s="21" t="s">
        <v>249</v>
      </c>
      <c r="C9" s="21" t="s">
        <v>165</v>
      </c>
      <c r="D9" s="116">
        <v>3348</v>
      </c>
      <c r="E9" s="195">
        <v>15</v>
      </c>
      <c r="F9" s="67">
        <v>15</v>
      </c>
      <c r="G9" s="67">
        <v>15</v>
      </c>
      <c r="H9" s="21">
        <v>15</v>
      </c>
      <c r="I9" s="21">
        <v>15</v>
      </c>
      <c r="J9" s="21">
        <v>0</v>
      </c>
      <c r="K9" s="31">
        <f t="shared" si="0"/>
        <v>75</v>
      </c>
      <c r="L9" s="49">
        <v>2.8199074074074077E-3</v>
      </c>
    </row>
    <row r="10" spans="1:12" ht="14.4" x14ac:dyDescent="0.3">
      <c r="A10" s="32">
        <v>9</v>
      </c>
      <c r="B10" s="21" t="s">
        <v>249</v>
      </c>
      <c r="C10" s="21" t="s">
        <v>357</v>
      </c>
      <c r="D10" s="116">
        <v>2632</v>
      </c>
      <c r="E10" s="195">
        <v>15</v>
      </c>
      <c r="F10" s="67">
        <v>15</v>
      </c>
      <c r="G10" s="67">
        <v>15</v>
      </c>
      <c r="H10" s="21">
        <v>15</v>
      </c>
      <c r="I10" s="21">
        <v>15</v>
      </c>
      <c r="J10" s="21">
        <v>0</v>
      </c>
      <c r="K10" s="31">
        <f t="shared" si="0"/>
        <v>75</v>
      </c>
      <c r="L10" s="49">
        <v>2.8445601851851856E-3</v>
      </c>
    </row>
    <row r="11" spans="1:12" ht="14.4" x14ac:dyDescent="0.3">
      <c r="A11" s="32">
        <v>10</v>
      </c>
      <c r="B11" s="21" t="s">
        <v>44</v>
      </c>
      <c r="C11" s="21" t="s">
        <v>38</v>
      </c>
      <c r="D11" s="116">
        <v>5273</v>
      </c>
      <c r="E11" s="195">
        <v>15</v>
      </c>
      <c r="F11" s="67">
        <v>15</v>
      </c>
      <c r="G11" s="67">
        <v>15</v>
      </c>
      <c r="H11" s="21">
        <v>15</v>
      </c>
      <c r="I11" s="21">
        <v>15</v>
      </c>
      <c r="J11" s="21">
        <v>0</v>
      </c>
      <c r="K11" s="31">
        <f t="shared" si="0"/>
        <v>75</v>
      </c>
      <c r="L11" s="49">
        <v>3.0246527777777776E-3</v>
      </c>
    </row>
    <row r="12" spans="1:12" ht="14.4" x14ac:dyDescent="0.3">
      <c r="A12" s="32">
        <v>11</v>
      </c>
      <c r="B12" s="21" t="s">
        <v>134</v>
      </c>
      <c r="C12" s="21" t="s">
        <v>349</v>
      </c>
      <c r="D12" s="116">
        <v>3798</v>
      </c>
      <c r="E12" s="195">
        <v>15</v>
      </c>
      <c r="F12" s="67">
        <v>15</v>
      </c>
      <c r="G12" s="67">
        <v>15</v>
      </c>
      <c r="H12" s="21">
        <v>15</v>
      </c>
      <c r="I12" s="21">
        <v>15</v>
      </c>
      <c r="J12" s="21">
        <v>0</v>
      </c>
      <c r="K12" s="31">
        <f t="shared" si="0"/>
        <v>75</v>
      </c>
      <c r="L12" s="49">
        <v>3.2501157407407409E-3</v>
      </c>
    </row>
    <row r="13" spans="1:12" ht="14.4" x14ac:dyDescent="0.3">
      <c r="A13" s="32">
        <v>12</v>
      </c>
      <c r="B13" s="21" t="s">
        <v>247</v>
      </c>
      <c r="C13" s="21" t="s">
        <v>278</v>
      </c>
      <c r="D13" s="236">
        <v>149.02000000000001</v>
      </c>
      <c r="E13" s="195">
        <v>15</v>
      </c>
      <c r="F13" s="67">
        <v>15</v>
      </c>
      <c r="G13" s="67">
        <v>15</v>
      </c>
      <c r="H13" s="21">
        <v>15</v>
      </c>
      <c r="I13" s="21">
        <v>15</v>
      </c>
      <c r="J13" s="21">
        <v>0</v>
      </c>
      <c r="K13" s="31">
        <v>75</v>
      </c>
      <c r="L13" s="49">
        <v>3.5193287037037038E-3</v>
      </c>
    </row>
    <row r="14" spans="1:12" ht="14.4" x14ac:dyDescent="0.3">
      <c r="A14" s="32">
        <v>13</v>
      </c>
      <c r="B14" s="21" t="s">
        <v>134</v>
      </c>
      <c r="C14" s="21" t="s">
        <v>295</v>
      </c>
      <c r="D14" s="236">
        <v>143.06</v>
      </c>
      <c r="E14" s="195">
        <v>15</v>
      </c>
      <c r="F14" s="67">
        <v>15</v>
      </c>
      <c r="G14" s="67">
        <v>15</v>
      </c>
      <c r="H14" s="21">
        <v>15</v>
      </c>
      <c r="I14" s="21">
        <v>15</v>
      </c>
      <c r="J14" s="21">
        <v>0</v>
      </c>
      <c r="K14" s="31">
        <v>75</v>
      </c>
      <c r="L14" s="49">
        <v>3.7868055555555558E-3</v>
      </c>
    </row>
    <row r="15" spans="1:12" ht="14.4" x14ac:dyDescent="0.3">
      <c r="A15" s="32">
        <v>14</v>
      </c>
      <c r="B15" s="21" t="s">
        <v>383</v>
      </c>
      <c r="C15" s="21" t="s">
        <v>385</v>
      </c>
      <c r="D15" s="116">
        <v>2813</v>
      </c>
      <c r="E15" s="195">
        <v>15</v>
      </c>
      <c r="F15" s="67">
        <v>15</v>
      </c>
      <c r="G15" s="67">
        <v>15</v>
      </c>
      <c r="H15" s="21">
        <v>15</v>
      </c>
      <c r="I15" s="21">
        <v>15</v>
      </c>
      <c r="J15" s="21">
        <v>0</v>
      </c>
      <c r="K15" s="31">
        <f t="shared" ref="K15:K22" si="1">SUM(E15:J15)</f>
        <v>75</v>
      </c>
      <c r="L15" s="49">
        <v>3.9421296296296296E-3</v>
      </c>
    </row>
    <row r="16" spans="1:12" ht="14.4" x14ac:dyDescent="0.3">
      <c r="A16" s="32">
        <v>15</v>
      </c>
      <c r="B16" s="21" t="s">
        <v>401</v>
      </c>
      <c r="C16" s="21" t="s">
        <v>237</v>
      </c>
      <c r="D16" s="116">
        <v>3815</v>
      </c>
      <c r="E16" s="195">
        <v>15</v>
      </c>
      <c r="F16" s="67">
        <v>15</v>
      </c>
      <c r="G16" s="67">
        <v>15</v>
      </c>
      <c r="H16" s="21">
        <v>15</v>
      </c>
      <c r="I16" s="21">
        <v>15</v>
      </c>
      <c r="J16" s="21">
        <v>0</v>
      </c>
      <c r="K16" s="31">
        <f t="shared" si="1"/>
        <v>75</v>
      </c>
      <c r="L16" s="50">
        <v>4.025578703703704E-3</v>
      </c>
    </row>
    <row r="17" spans="1:12" ht="14.4" x14ac:dyDescent="0.3">
      <c r="A17" s="32">
        <v>16</v>
      </c>
      <c r="B17" s="21" t="s">
        <v>324</v>
      </c>
      <c r="C17" s="21" t="s">
        <v>165</v>
      </c>
      <c r="D17" s="116">
        <v>5608</v>
      </c>
      <c r="E17" s="195">
        <v>15</v>
      </c>
      <c r="F17" s="67">
        <v>15</v>
      </c>
      <c r="G17" s="67">
        <v>15</v>
      </c>
      <c r="H17" s="21">
        <v>15</v>
      </c>
      <c r="I17" s="21">
        <v>0</v>
      </c>
      <c r="J17" s="21">
        <v>0</v>
      </c>
      <c r="K17" s="31">
        <f t="shared" si="1"/>
        <v>60</v>
      </c>
      <c r="L17" s="49">
        <v>4.1666666666666666E-3</v>
      </c>
    </row>
    <row r="18" spans="1:12" ht="14.4" x14ac:dyDescent="0.3">
      <c r="A18" s="32">
        <v>17</v>
      </c>
      <c r="B18" s="21" t="s">
        <v>383</v>
      </c>
      <c r="C18" s="21" t="s">
        <v>384</v>
      </c>
      <c r="D18" s="116">
        <v>3378</v>
      </c>
      <c r="E18" s="195">
        <v>15</v>
      </c>
      <c r="F18" s="67">
        <v>15</v>
      </c>
      <c r="G18" s="67">
        <v>15</v>
      </c>
      <c r="H18" s="21">
        <v>10</v>
      </c>
      <c r="I18" s="21">
        <v>0</v>
      </c>
      <c r="J18" s="21">
        <v>0</v>
      </c>
      <c r="K18" s="31">
        <f t="shared" si="1"/>
        <v>55</v>
      </c>
      <c r="L18" s="49">
        <v>4.1666666666666666E-3</v>
      </c>
    </row>
    <row r="19" spans="1:12" ht="14.4" x14ac:dyDescent="0.3">
      <c r="A19" s="32">
        <v>18</v>
      </c>
      <c r="B19" s="21" t="s">
        <v>355</v>
      </c>
      <c r="C19" s="21" t="s">
        <v>293</v>
      </c>
      <c r="D19" s="236">
        <v>224.6</v>
      </c>
      <c r="E19" s="195">
        <v>15</v>
      </c>
      <c r="F19" s="67">
        <v>15</v>
      </c>
      <c r="G19" s="67">
        <v>15</v>
      </c>
      <c r="H19" s="21">
        <v>0</v>
      </c>
      <c r="I19" s="21">
        <v>0</v>
      </c>
      <c r="J19" s="21">
        <v>0</v>
      </c>
      <c r="K19" s="31">
        <f t="shared" si="1"/>
        <v>45</v>
      </c>
      <c r="L19" s="49">
        <v>4.1666666666666666E-3</v>
      </c>
    </row>
    <row r="20" spans="1:12" ht="14.4" x14ac:dyDescent="0.3">
      <c r="A20" s="32">
        <v>19</v>
      </c>
      <c r="B20" s="21" t="s">
        <v>124</v>
      </c>
      <c r="C20" s="21" t="s">
        <v>269</v>
      </c>
      <c r="D20" s="116">
        <v>3684</v>
      </c>
      <c r="E20" s="195">
        <v>15</v>
      </c>
      <c r="F20" s="67">
        <v>15</v>
      </c>
      <c r="G20" s="67">
        <v>0</v>
      </c>
      <c r="H20" s="21">
        <v>0</v>
      </c>
      <c r="I20" s="21">
        <v>0</v>
      </c>
      <c r="J20" s="21">
        <v>0</v>
      </c>
      <c r="K20" s="31">
        <f t="shared" si="1"/>
        <v>30</v>
      </c>
      <c r="L20" s="49">
        <v>4.1666666666666666E-3</v>
      </c>
    </row>
    <row r="21" spans="1:12" ht="14.4" x14ac:dyDescent="0.3">
      <c r="A21" s="32">
        <v>20</v>
      </c>
      <c r="B21" s="21" t="s">
        <v>42</v>
      </c>
      <c r="C21" s="21" t="s">
        <v>289</v>
      </c>
      <c r="D21" s="116">
        <v>4073</v>
      </c>
      <c r="E21" s="195">
        <v>15</v>
      </c>
      <c r="F21" s="67">
        <v>15</v>
      </c>
      <c r="G21" s="67">
        <v>0</v>
      </c>
      <c r="H21" s="21">
        <v>0</v>
      </c>
      <c r="I21" s="21">
        <v>0</v>
      </c>
      <c r="J21" s="21">
        <v>0</v>
      </c>
      <c r="K21" s="31">
        <f t="shared" si="1"/>
        <v>30</v>
      </c>
      <c r="L21" s="49">
        <v>4.1666666666666666E-3</v>
      </c>
    </row>
    <row r="22" spans="1:12" ht="14.4" x14ac:dyDescent="0.3">
      <c r="A22" s="32">
        <v>21</v>
      </c>
      <c r="B22" s="21" t="s">
        <v>211</v>
      </c>
      <c r="C22" s="21" t="s">
        <v>328</v>
      </c>
      <c r="D22" s="116">
        <v>5273</v>
      </c>
      <c r="E22" s="195">
        <v>15</v>
      </c>
      <c r="F22" s="67">
        <v>15</v>
      </c>
      <c r="G22" s="67">
        <v>0</v>
      </c>
      <c r="H22" s="21">
        <v>0</v>
      </c>
      <c r="I22" s="21">
        <v>0</v>
      </c>
      <c r="J22" s="21">
        <v>0</v>
      </c>
      <c r="K22" s="31">
        <f t="shared" si="1"/>
        <v>30</v>
      </c>
      <c r="L22" s="49">
        <v>4.1666666666666666E-3</v>
      </c>
    </row>
    <row r="23" spans="1:12" ht="14.4" x14ac:dyDescent="0.3">
      <c r="A23" s="62">
        <v>26</v>
      </c>
      <c r="B23" s="21"/>
      <c r="C23" s="21"/>
      <c r="D23" s="236"/>
      <c r="E23" s="195"/>
      <c r="F23" s="67"/>
      <c r="G23" s="67"/>
      <c r="H23" s="21"/>
      <c r="I23" s="21"/>
      <c r="J23" s="21"/>
      <c r="K23" s="31">
        <f t="shared" ref="K23:K27" si="2">SUM(E23:J23)</f>
        <v>0</v>
      </c>
      <c r="L23" s="50"/>
    </row>
    <row r="24" spans="1:12" ht="14.4" x14ac:dyDescent="0.3">
      <c r="A24" s="62">
        <v>27</v>
      </c>
      <c r="B24" s="21"/>
      <c r="C24" s="21"/>
      <c r="D24" s="236"/>
      <c r="E24" s="195"/>
      <c r="F24" s="67"/>
      <c r="G24" s="67"/>
      <c r="H24" s="21"/>
      <c r="I24" s="21"/>
      <c r="J24" s="21"/>
      <c r="K24" s="31">
        <f t="shared" si="2"/>
        <v>0</v>
      </c>
      <c r="L24" s="50"/>
    </row>
    <row r="25" spans="1:12" ht="14.4" x14ac:dyDescent="0.3">
      <c r="A25" s="62">
        <v>28</v>
      </c>
      <c r="B25" s="21"/>
      <c r="C25" s="21"/>
      <c r="D25" s="236"/>
      <c r="E25" s="195"/>
      <c r="F25" s="67"/>
      <c r="G25" s="67"/>
      <c r="H25" s="21"/>
      <c r="I25" s="21"/>
      <c r="J25" s="21"/>
      <c r="K25" s="31">
        <f t="shared" si="2"/>
        <v>0</v>
      </c>
      <c r="L25" s="50"/>
    </row>
    <row r="26" spans="1:12" ht="14.4" x14ac:dyDescent="0.3">
      <c r="A26" s="62">
        <v>29</v>
      </c>
      <c r="B26" s="21"/>
      <c r="C26" s="21"/>
      <c r="D26" s="236"/>
      <c r="E26" s="195"/>
      <c r="F26" s="67"/>
      <c r="G26" s="67"/>
      <c r="H26" s="21"/>
      <c r="I26" s="21"/>
      <c r="J26" s="21"/>
      <c r="K26" s="31">
        <f t="shared" si="2"/>
        <v>0</v>
      </c>
      <c r="L26" s="50"/>
    </row>
    <row r="27" spans="1:12" ht="14.4" x14ac:dyDescent="0.3">
      <c r="A27" s="62">
        <v>30</v>
      </c>
      <c r="B27" s="21"/>
      <c r="C27" s="21"/>
      <c r="D27" s="236"/>
      <c r="E27" s="195"/>
      <c r="F27" s="67"/>
      <c r="G27" s="67"/>
      <c r="H27" s="21"/>
      <c r="I27" s="21"/>
      <c r="J27" s="21"/>
      <c r="K27" s="31">
        <f t="shared" si="2"/>
        <v>0</v>
      </c>
      <c r="L27" s="50"/>
    </row>
  </sheetData>
  <sortState xmlns:xlrd2="http://schemas.microsoft.com/office/spreadsheetml/2017/richdata2" ref="A2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scale="85" orientation="landscape" horizontalDpi="4294967293" r:id="rId1"/>
  <headerFooter>
    <oddHeader>&amp;CRanch Day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31"/>
  <sheetViews>
    <sheetView showWhiteSpace="0" view="pageLayout" zoomScaleNormal="100" workbookViewId="0">
      <selection activeCell="D1" sqref="D1:D1048576"/>
    </sheetView>
  </sheetViews>
  <sheetFormatPr defaultRowHeight="13.8" x14ac:dyDescent="0.25"/>
  <cols>
    <col min="1" max="1" width="3.19921875" customWidth="1"/>
    <col min="2" max="2" width="23.5" customWidth="1"/>
    <col min="3" max="3" width="12" customWidth="1"/>
    <col min="4" max="4" width="9" style="117"/>
    <col min="5" max="5" width="9" style="196"/>
    <col min="6" max="6" width="9.69921875" customWidth="1"/>
    <col min="7" max="7" width="10.19921875" customWidth="1"/>
    <col min="8" max="8" width="10.3984375" customWidth="1"/>
    <col min="9" max="10" width="9.5" customWidth="1"/>
    <col min="11" max="11" width="9.5" style="181" customWidth="1"/>
    <col min="12" max="12" width="10.5" style="131" customWidth="1"/>
  </cols>
  <sheetData>
    <row r="1" spans="1:12" ht="14.4" x14ac:dyDescent="0.3">
      <c r="A1" s="33"/>
      <c r="B1" s="36" t="s">
        <v>0</v>
      </c>
      <c r="C1" s="40" t="s">
        <v>1</v>
      </c>
      <c r="D1" s="130" t="s">
        <v>2</v>
      </c>
      <c r="E1" s="194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191" t="s">
        <v>155</v>
      </c>
      <c r="K1" s="185" t="s">
        <v>8</v>
      </c>
      <c r="L1" s="130" t="s">
        <v>9</v>
      </c>
    </row>
    <row r="2" spans="1:12" ht="14.4" x14ac:dyDescent="0.3">
      <c r="A2" s="33">
        <v>1</v>
      </c>
      <c r="B2" s="21"/>
      <c r="C2" s="21"/>
      <c r="D2" s="116"/>
      <c r="E2" s="195"/>
      <c r="F2" s="24"/>
      <c r="G2" s="24"/>
      <c r="H2" s="21"/>
      <c r="I2" s="21"/>
      <c r="J2" s="21"/>
      <c r="K2" s="31">
        <f>SUM(E2:J2)</f>
        <v>0</v>
      </c>
      <c r="L2" s="128"/>
    </row>
    <row r="3" spans="1:12" ht="14.4" x14ac:dyDescent="0.3">
      <c r="A3" s="33">
        <v>2</v>
      </c>
      <c r="B3" s="21"/>
      <c r="C3" s="21"/>
      <c r="D3" s="116"/>
      <c r="E3" s="195"/>
      <c r="F3" s="24"/>
      <c r="G3" s="24"/>
      <c r="H3" s="21"/>
      <c r="I3" s="21"/>
      <c r="J3" s="21"/>
      <c r="K3" s="31">
        <f t="shared" ref="K3:K31" si="0">SUM(E3:J3)</f>
        <v>0</v>
      </c>
      <c r="L3" s="128"/>
    </row>
    <row r="4" spans="1:12" ht="14.4" x14ac:dyDescent="0.3">
      <c r="A4" s="33">
        <v>3</v>
      </c>
      <c r="B4" s="21"/>
      <c r="C4" s="21"/>
      <c r="D4" s="116"/>
      <c r="E4" s="195"/>
      <c r="F4" s="24"/>
      <c r="G4" s="24"/>
      <c r="H4" s="21"/>
      <c r="I4" s="21"/>
      <c r="J4" s="21"/>
      <c r="K4" s="31">
        <f t="shared" si="0"/>
        <v>0</v>
      </c>
      <c r="L4" s="128"/>
    </row>
    <row r="5" spans="1:12" ht="14.4" x14ac:dyDescent="0.3">
      <c r="A5" s="33">
        <v>4</v>
      </c>
      <c r="B5" s="21"/>
      <c r="C5" s="21"/>
      <c r="D5" s="116"/>
      <c r="E5" s="195"/>
      <c r="F5" s="24"/>
      <c r="G5" s="24"/>
      <c r="H5" s="21"/>
      <c r="I5" s="21"/>
      <c r="J5" s="21"/>
      <c r="K5" s="31">
        <f t="shared" si="0"/>
        <v>0</v>
      </c>
      <c r="L5" s="128"/>
    </row>
    <row r="6" spans="1:12" ht="14.4" x14ac:dyDescent="0.3">
      <c r="A6" s="33">
        <v>5</v>
      </c>
      <c r="B6" s="21"/>
      <c r="C6" s="21"/>
      <c r="D6" s="116"/>
      <c r="E6" s="195"/>
      <c r="F6" s="24"/>
      <c r="G6" s="24"/>
      <c r="H6" s="21"/>
      <c r="I6" s="21"/>
      <c r="J6" s="21"/>
      <c r="K6" s="31">
        <f t="shared" si="0"/>
        <v>0</v>
      </c>
      <c r="L6" s="128"/>
    </row>
    <row r="7" spans="1:12" ht="14.4" x14ac:dyDescent="0.3">
      <c r="A7" s="33">
        <v>6</v>
      </c>
      <c r="B7" s="21"/>
      <c r="C7" s="21"/>
      <c r="D7" s="116"/>
      <c r="E7" s="195"/>
      <c r="F7" s="24"/>
      <c r="G7" s="24"/>
      <c r="H7" s="21"/>
      <c r="I7" s="21"/>
      <c r="J7" s="21"/>
      <c r="K7" s="31">
        <f t="shared" si="0"/>
        <v>0</v>
      </c>
      <c r="L7" s="128"/>
    </row>
    <row r="8" spans="1:12" ht="14.4" x14ac:dyDescent="0.3">
      <c r="A8" s="33">
        <v>7</v>
      </c>
      <c r="B8" s="21"/>
      <c r="C8" s="21"/>
      <c r="D8" s="116"/>
      <c r="E8" s="195"/>
      <c r="F8" s="24"/>
      <c r="G8" s="24"/>
      <c r="H8" s="21"/>
      <c r="I8" s="21"/>
      <c r="J8" s="21"/>
      <c r="K8" s="31">
        <f t="shared" si="0"/>
        <v>0</v>
      </c>
      <c r="L8" s="128"/>
    </row>
    <row r="9" spans="1:12" ht="14.4" x14ac:dyDescent="0.3">
      <c r="A9" s="33">
        <v>8</v>
      </c>
      <c r="B9" s="21"/>
      <c r="C9" s="21"/>
      <c r="D9" s="116"/>
      <c r="E9" s="195"/>
      <c r="F9" s="24"/>
      <c r="G9" s="24"/>
      <c r="H9" s="21"/>
      <c r="I9" s="21"/>
      <c r="J9" s="21"/>
      <c r="K9" s="31">
        <f t="shared" si="0"/>
        <v>0</v>
      </c>
      <c r="L9" s="128"/>
    </row>
    <row r="10" spans="1:12" ht="14.4" x14ac:dyDescent="0.3">
      <c r="A10" s="33">
        <v>9</v>
      </c>
      <c r="B10" s="21"/>
      <c r="C10" s="21"/>
      <c r="D10" s="116"/>
      <c r="E10" s="195"/>
      <c r="F10" s="24"/>
      <c r="G10" s="24"/>
      <c r="H10" s="21"/>
      <c r="I10" s="21"/>
      <c r="J10" s="21"/>
      <c r="K10" s="31">
        <f t="shared" si="0"/>
        <v>0</v>
      </c>
      <c r="L10" s="128"/>
    </row>
    <row r="11" spans="1:12" ht="14.4" x14ac:dyDescent="0.3">
      <c r="A11" s="33">
        <v>10</v>
      </c>
      <c r="B11" s="21"/>
      <c r="C11" s="21"/>
      <c r="D11" s="116"/>
      <c r="E11" s="195"/>
      <c r="F11" s="24"/>
      <c r="G11" s="24"/>
      <c r="H11" s="21"/>
      <c r="I11" s="21"/>
      <c r="J11" s="21"/>
      <c r="K11" s="31">
        <f t="shared" si="0"/>
        <v>0</v>
      </c>
      <c r="L11" s="128"/>
    </row>
    <row r="12" spans="1:12" ht="14.4" x14ac:dyDescent="0.3">
      <c r="A12" s="33">
        <v>11</v>
      </c>
      <c r="B12" s="21"/>
      <c r="C12" s="21"/>
      <c r="D12" s="116"/>
      <c r="E12" s="195"/>
      <c r="F12" s="24"/>
      <c r="G12" s="24"/>
      <c r="H12" s="21"/>
      <c r="I12" s="21"/>
      <c r="J12" s="21"/>
      <c r="K12" s="31">
        <f t="shared" si="0"/>
        <v>0</v>
      </c>
      <c r="L12" s="128"/>
    </row>
    <row r="13" spans="1:12" ht="14.4" x14ac:dyDescent="0.3">
      <c r="A13" s="33">
        <v>12</v>
      </c>
      <c r="B13" s="21"/>
      <c r="C13" s="21"/>
      <c r="D13" s="116"/>
      <c r="E13" s="195"/>
      <c r="F13" s="24"/>
      <c r="G13" s="24"/>
      <c r="H13" s="21"/>
      <c r="I13" s="21"/>
      <c r="J13" s="21"/>
      <c r="K13" s="31">
        <f t="shared" si="0"/>
        <v>0</v>
      </c>
      <c r="L13" s="128"/>
    </row>
    <row r="14" spans="1:12" ht="14.4" x14ac:dyDescent="0.3">
      <c r="A14" s="33">
        <v>13</v>
      </c>
      <c r="B14" s="21"/>
      <c r="C14" s="21"/>
      <c r="D14" s="116"/>
      <c r="E14" s="195"/>
      <c r="F14" s="24"/>
      <c r="G14" s="24"/>
      <c r="H14" s="21"/>
      <c r="I14" s="21"/>
      <c r="J14" s="21"/>
      <c r="K14" s="31">
        <f t="shared" si="0"/>
        <v>0</v>
      </c>
      <c r="L14" s="128"/>
    </row>
    <row r="15" spans="1:12" ht="14.4" x14ac:dyDescent="0.3">
      <c r="A15" s="33">
        <v>14</v>
      </c>
      <c r="B15" s="21"/>
      <c r="C15" s="21"/>
      <c r="D15" s="116"/>
      <c r="E15" s="195"/>
      <c r="F15" s="24"/>
      <c r="G15" s="24"/>
      <c r="H15" s="21"/>
      <c r="I15" s="21"/>
      <c r="J15" s="21"/>
      <c r="K15" s="31">
        <f t="shared" si="0"/>
        <v>0</v>
      </c>
      <c r="L15" s="128"/>
    </row>
    <row r="16" spans="1:12" ht="14.4" x14ac:dyDescent="0.3">
      <c r="A16" s="33">
        <v>15</v>
      </c>
      <c r="B16" s="21"/>
      <c r="C16" s="21"/>
      <c r="D16" s="116"/>
      <c r="E16" s="195"/>
      <c r="F16" s="24"/>
      <c r="G16" s="24"/>
      <c r="H16" s="21"/>
      <c r="I16" s="21"/>
      <c r="J16" s="21"/>
      <c r="K16" s="31">
        <f t="shared" si="0"/>
        <v>0</v>
      </c>
      <c r="L16" s="128"/>
    </row>
    <row r="17" spans="1:12" ht="14.4" x14ac:dyDescent="0.3">
      <c r="A17" s="33">
        <v>16</v>
      </c>
      <c r="B17" s="21"/>
      <c r="C17" s="21"/>
      <c r="D17" s="116"/>
      <c r="E17" s="195"/>
      <c r="F17" s="24"/>
      <c r="G17" s="24"/>
      <c r="H17" s="21"/>
      <c r="I17" s="21"/>
      <c r="J17" s="21"/>
      <c r="K17" s="31">
        <f t="shared" si="0"/>
        <v>0</v>
      </c>
      <c r="L17" s="128"/>
    </row>
    <row r="18" spans="1:12" ht="14.4" x14ac:dyDescent="0.3">
      <c r="A18" s="33">
        <v>17</v>
      </c>
      <c r="B18" s="21"/>
      <c r="C18" s="21"/>
      <c r="D18" s="116"/>
      <c r="E18" s="195"/>
      <c r="F18" s="24"/>
      <c r="G18" s="24"/>
      <c r="H18" s="21"/>
      <c r="I18" s="21"/>
      <c r="J18" s="21"/>
      <c r="K18" s="31">
        <f t="shared" si="0"/>
        <v>0</v>
      </c>
      <c r="L18" s="128"/>
    </row>
    <row r="19" spans="1:12" ht="14.4" x14ac:dyDescent="0.3">
      <c r="A19" s="33">
        <v>18</v>
      </c>
      <c r="B19" s="21"/>
      <c r="C19" s="21"/>
      <c r="D19" s="116"/>
      <c r="E19" s="195"/>
      <c r="F19" s="24"/>
      <c r="G19" s="24"/>
      <c r="H19" s="21"/>
      <c r="I19" s="21"/>
      <c r="J19" s="21"/>
      <c r="K19" s="31">
        <f t="shared" si="0"/>
        <v>0</v>
      </c>
      <c r="L19" s="128"/>
    </row>
    <row r="20" spans="1:12" ht="14.4" x14ac:dyDescent="0.3">
      <c r="A20" s="33">
        <v>19</v>
      </c>
      <c r="B20" s="21"/>
      <c r="C20" s="21"/>
      <c r="D20" s="116"/>
      <c r="E20" s="195"/>
      <c r="F20" s="21"/>
      <c r="G20" s="21"/>
      <c r="H20" s="21"/>
      <c r="I20" s="21"/>
      <c r="J20" s="21"/>
      <c r="K20" s="31">
        <f t="shared" si="0"/>
        <v>0</v>
      </c>
      <c r="L20" s="116"/>
    </row>
    <row r="21" spans="1:12" ht="14.4" x14ac:dyDescent="0.3">
      <c r="A21" s="33">
        <v>20</v>
      </c>
      <c r="B21" s="21"/>
      <c r="C21" s="21"/>
      <c r="D21" s="116"/>
      <c r="E21" s="195"/>
      <c r="F21" s="21"/>
      <c r="G21" s="21"/>
      <c r="H21" s="21"/>
      <c r="I21" s="21"/>
      <c r="J21" s="21"/>
      <c r="K21" s="31">
        <f t="shared" si="0"/>
        <v>0</v>
      </c>
      <c r="L21" s="116"/>
    </row>
    <row r="22" spans="1:12" ht="14.4" x14ac:dyDescent="0.3">
      <c r="A22" s="33">
        <v>21</v>
      </c>
      <c r="B22" s="21"/>
      <c r="C22" s="21"/>
      <c r="D22" s="116"/>
      <c r="E22" s="195"/>
      <c r="F22" s="21"/>
      <c r="G22" s="21"/>
      <c r="H22" s="21"/>
      <c r="I22" s="21"/>
      <c r="J22" s="21"/>
      <c r="K22" s="31">
        <f t="shared" si="0"/>
        <v>0</v>
      </c>
      <c r="L22" s="116"/>
    </row>
    <row r="23" spans="1:12" ht="14.4" x14ac:dyDescent="0.3">
      <c r="A23" s="33">
        <v>22</v>
      </c>
      <c r="B23" s="21"/>
      <c r="C23" s="21"/>
      <c r="D23" s="116"/>
      <c r="E23" s="195"/>
      <c r="F23" s="21"/>
      <c r="G23" s="21"/>
      <c r="H23" s="21"/>
      <c r="I23" s="21"/>
      <c r="J23" s="21"/>
      <c r="K23" s="31">
        <f t="shared" si="0"/>
        <v>0</v>
      </c>
      <c r="L23" s="116"/>
    </row>
    <row r="24" spans="1:12" ht="14.4" x14ac:dyDescent="0.3">
      <c r="A24" s="33">
        <v>23</v>
      </c>
      <c r="B24" s="21"/>
      <c r="C24" s="21"/>
      <c r="D24" s="116"/>
      <c r="E24" s="195"/>
      <c r="F24" s="21"/>
      <c r="G24" s="21"/>
      <c r="H24" s="21"/>
      <c r="I24" s="21"/>
      <c r="J24" s="21"/>
      <c r="K24" s="31">
        <f t="shared" si="0"/>
        <v>0</v>
      </c>
      <c r="L24" s="116"/>
    </row>
    <row r="25" spans="1:12" ht="14.4" x14ac:dyDescent="0.3">
      <c r="A25" s="33">
        <v>24</v>
      </c>
      <c r="B25" s="21"/>
      <c r="C25" s="21"/>
      <c r="D25" s="116"/>
      <c r="E25" s="195"/>
      <c r="F25" s="21"/>
      <c r="G25" s="21"/>
      <c r="H25" s="21"/>
      <c r="I25" s="21"/>
      <c r="J25" s="21"/>
      <c r="K25" s="31">
        <f t="shared" si="0"/>
        <v>0</v>
      </c>
      <c r="L25" s="116"/>
    </row>
    <row r="26" spans="1:12" ht="14.4" x14ac:dyDescent="0.3">
      <c r="A26" s="33">
        <v>25</v>
      </c>
      <c r="B26" s="21"/>
      <c r="C26" s="21"/>
      <c r="D26" s="116"/>
      <c r="E26" s="195"/>
      <c r="F26" s="21"/>
      <c r="G26" s="21"/>
      <c r="H26" s="21"/>
      <c r="I26" s="21"/>
      <c r="J26" s="21"/>
      <c r="K26" s="31">
        <f t="shared" si="0"/>
        <v>0</v>
      </c>
      <c r="L26" s="145"/>
    </row>
    <row r="27" spans="1:12" ht="14.4" x14ac:dyDescent="0.3">
      <c r="A27" s="62">
        <v>26</v>
      </c>
      <c r="B27" s="21"/>
      <c r="C27" s="21"/>
      <c r="D27" s="116"/>
      <c r="E27" s="195"/>
      <c r="F27" s="21"/>
      <c r="G27" s="21"/>
      <c r="H27" s="21"/>
      <c r="I27" s="21"/>
      <c r="J27" s="21"/>
      <c r="K27" s="31">
        <f t="shared" si="0"/>
        <v>0</v>
      </c>
      <c r="L27" s="145"/>
    </row>
    <row r="28" spans="1:12" ht="14.4" x14ac:dyDescent="0.3">
      <c r="A28" s="62">
        <v>27</v>
      </c>
      <c r="B28" s="21"/>
      <c r="C28" s="21"/>
      <c r="D28" s="116"/>
      <c r="E28" s="195"/>
      <c r="F28" s="21"/>
      <c r="G28" s="21"/>
      <c r="H28" s="21"/>
      <c r="I28" s="21"/>
      <c r="J28" s="21"/>
      <c r="K28" s="31">
        <f t="shared" si="0"/>
        <v>0</v>
      </c>
      <c r="L28" s="145"/>
    </row>
    <row r="29" spans="1:12" ht="14.4" x14ac:dyDescent="0.3">
      <c r="A29" s="62">
        <v>28</v>
      </c>
      <c r="B29" s="21"/>
      <c r="C29" s="21"/>
      <c r="D29" s="116"/>
      <c r="E29" s="195"/>
      <c r="F29" s="21"/>
      <c r="G29" s="21"/>
      <c r="H29" s="21"/>
      <c r="I29" s="21"/>
      <c r="J29" s="21"/>
      <c r="K29" s="31">
        <f t="shared" si="0"/>
        <v>0</v>
      </c>
      <c r="L29" s="145"/>
    </row>
    <row r="30" spans="1:12" ht="14.4" x14ac:dyDescent="0.3">
      <c r="A30" s="62">
        <v>29</v>
      </c>
      <c r="B30" s="21"/>
      <c r="C30" s="21"/>
      <c r="D30" s="116"/>
      <c r="E30" s="195"/>
      <c r="F30" s="21"/>
      <c r="G30" s="21"/>
      <c r="H30" s="21"/>
      <c r="I30" s="21"/>
      <c r="J30" s="21"/>
      <c r="K30" s="31">
        <f t="shared" si="0"/>
        <v>0</v>
      </c>
      <c r="L30" s="145"/>
    </row>
    <row r="31" spans="1:12" ht="14.4" x14ac:dyDescent="0.3">
      <c r="A31" s="62">
        <v>30</v>
      </c>
      <c r="B31" s="21"/>
      <c r="C31" s="21"/>
      <c r="D31" s="116"/>
      <c r="E31" s="195"/>
      <c r="F31" s="21"/>
      <c r="G31" s="21"/>
      <c r="H31" s="21"/>
      <c r="I31" s="21"/>
      <c r="J31" s="21"/>
      <c r="K31" s="31">
        <f t="shared" si="0"/>
        <v>0</v>
      </c>
      <c r="L31" s="145"/>
    </row>
  </sheetData>
  <printOptions headings="1" gridLines="1"/>
  <pageMargins left="0.7" right="0.7" top="0.75" bottom="0.75" header="0.3" footer="0.3"/>
  <pageSetup orientation="landscape" r:id="rId1"/>
  <headerFooter>
    <oddHeader>&amp;CRanch Day 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20"/>
  <sheetViews>
    <sheetView showWhiteSpace="0" topLeftCell="A4" zoomScale="80" zoomScaleNormal="80" zoomScaleSheetLayoutView="100" zoomScalePageLayoutView="70" workbookViewId="0">
      <selection activeCell="E26" sqref="E26"/>
    </sheetView>
  </sheetViews>
  <sheetFormatPr defaultRowHeight="13.8" x14ac:dyDescent="0.25"/>
  <cols>
    <col min="1" max="1" width="4.09765625" customWidth="1"/>
    <col min="2" max="2" width="18.5" customWidth="1"/>
    <col min="4" max="4" width="10.59765625" style="134" customWidth="1"/>
    <col min="5" max="5" width="10.5" style="134" customWidth="1"/>
    <col min="6" max="6" width="12.09765625" style="134" customWidth="1"/>
    <col min="7" max="7" width="11.59765625" style="138" customWidth="1"/>
    <col min="8" max="8" width="11.69921875" style="134" customWidth="1"/>
    <col min="9" max="9" width="11.59765625" style="249" customWidth="1"/>
    <col min="10" max="10" width="11.69921875" style="46" customWidth="1"/>
    <col min="11" max="11" width="11.59765625" style="16" customWidth="1"/>
    <col min="12" max="12" width="12.59765625" style="46" customWidth="1"/>
    <col min="13" max="13" width="9" style="46"/>
    <col min="14" max="14" width="9" style="220"/>
    <col min="15" max="15" width="11.19921875" style="218" customWidth="1"/>
    <col min="16" max="17" width="9" style="134"/>
    <col min="18" max="18" width="9" style="220"/>
  </cols>
  <sheetData>
    <row r="1" spans="1:18" s="112" customFormat="1" ht="14.4" x14ac:dyDescent="0.3">
      <c r="A1" s="110"/>
      <c r="B1" s="111" t="s">
        <v>0</v>
      </c>
      <c r="C1" s="111" t="s">
        <v>1</v>
      </c>
      <c r="D1" s="155" t="s">
        <v>10</v>
      </c>
      <c r="E1" s="155" t="s">
        <v>11</v>
      </c>
      <c r="F1" s="155" t="s">
        <v>17</v>
      </c>
      <c r="G1" s="155" t="s">
        <v>178</v>
      </c>
      <c r="H1" s="156" t="s">
        <v>12</v>
      </c>
      <c r="I1" s="157" t="s">
        <v>13</v>
      </c>
      <c r="J1" s="158" t="s">
        <v>14</v>
      </c>
      <c r="K1" s="158" t="s">
        <v>18</v>
      </c>
      <c r="L1" s="158" t="s">
        <v>179</v>
      </c>
      <c r="M1" s="159" t="s">
        <v>19</v>
      </c>
      <c r="N1" s="250" t="s">
        <v>15</v>
      </c>
      <c r="O1" s="250" t="s">
        <v>16</v>
      </c>
      <c r="P1" s="155" t="s">
        <v>20</v>
      </c>
      <c r="Q1" s="155" t="s">
        <v>180</v>
      </c>
      <c r="R1" s="253" t="s">
        <v>9</v>
      </c>
    </row>
    <row r="2" spans="1:18" s="9" customFormat="1" ht="14.4" x14ac:dyDescent="0.3">
      <c r="A2" s="51">
        <v>1</v>
      </c>
      <c r="B2" s="168" t="str">
        <f>'RANCH 1'!B2</f>
        <v>Mike Thompson</v>
      </c>
      <c r="C2" s="168" t="str">
        <f>'RANCH 1'!C2</f>
        <v>Nap</v>
      </c>
      <c r="D2" s="132">
        <f>VLOOKUP(C2,'RANCH 1'!$C$2:$D$23,2,FALSE)</f>
        <v>4053</v>
      </c>
      <c r="E2" s="132">
        <f>VLOOKUP(C2,'RANCH 2'!$C$2:$D$27,2,FALSE)</f>
        <v>3117</v>
      </c>
      <c r="F2" s="132">
        <v>0</v>
      </c>
      <c r="G2" s="132"/>
      <c r="H2" s="129">
        <f t="shared" ref="H2:H20" si="0">SUM(D2:G2)</f>
        <v>7170</v>
      </c>
      <c r="I2" s="27">
        <f>VLOOKUP(C2,'RANCH 1'!$C$2:$K$19,9,FALSE)</f>
        <v>75</v>
      </c>
      <c r="J2" s="31">
        <v>75</v>
      </c>
      <c r="K2" s="31">
        <v>0</v>
      </c>
      <c r="L2" s="31">
        <v>0</v>
      </c>
      <c r="M2" s="23">
        <f t="shared" ref="M2:M20" si="1">SUM(I2:L2)</f>
        <v>150</v>
      </c>
      <c r="N2" s="225">
        <f>VLOOKUP(C2,'RANCH 1'!$C$2:$L$20,10,FALSE)</f>
        <v>2.8167824074074072E-3</v>
      </c>
      <c r="O2" s="225">
        <f>VLOOKUP(C2,'RANCH 2'!$C$2:$L$27,10,FALSE)</f>
        <v>1.9395833333333333E-3</v>
      </c>
      <c r="P2" s="132">
        <v>0</v>
      </c>
      <c r="Q2" s="132">
        <v>0</v>
      </c>
      <c r="R2" s="50">
        <f t="shared" ref="R2:R20" si="2">SUM(N2:Q2)</f>
        <v>4.7563657407407407E-3</v>
      </c>
    </row>
    <row r="3" spans="1:18" s="3" customFormat="1" ht="14.4" x14ac:dyDescent="0.3">
      <c r="A3" s="51">
        <v>2</v>
      </c>
      <c r="B3" s="168" t="str">
        <f>'RANCH 1'!B3</f>
        <v>Leighton Stevens</v>
      </c>
      <c r="C3" s="168" t="str">
        <f>'RANCH 1'!C3</f>
        <v>Sky</v>
      </c>
      <c r="D3" s="132">
        <f>VLOOKUP(C3,'RANCH 1'!$C$2:$D$23,2,FALSE)</f>
        <v>3572</v>
      </c>
      <c r="E3" s="132">
        <f>VLOOKUP(C3,'RANCH 2'!$C$2:$D$27,2,FALSE)</f>
        <v>2632</v>
      </c>
      <c r="F3" s="132">
        <v>0</v>
      </c>
      <c r="G3" s="132"/>
      <c r="H3" s="129">
        <f t="shared" si="0"/>
        <v>6204</v>
      </c>
      <c r="I3" s="27">
        <f>VLOOKUP(C3,'RANCH 1'!$C$2:$K$19,9,FALSE)</f>
        <v>75</v>
      </c>
      <c r="J3" s="31">
        <f>VLOOKUP(C3,'RANCH 2'!$C$2:$K$27,9,FALSE)</f>
        <v>75</v>
      </c>
      <c r="K3" s="31">
        <v>0</v>
      </c>
      <c r="L3" s="31">
        <v>0</v>
      </c>
      <c r="M3" s="23">
        <f t="shared" si="1"/>
        <v>150</v>
      </c>
      <c r="N3" s="225">
        <f>VLOOKUP(C3,'RANCH 1'!$C$2:$L$20,10,FALSE)</f>
        <v>3.3310185185185183E-3</v>
      </c>
      <c r="O3" s="225">
        <f>VLOOKUP(C3,'RANCH 2'!$C$2:$L$27,10,FALSE)</f>
        <v>2.8445601851851856E-3</v>
      </c>
      <c r="P3" s="132">
        <v>0</v>
      </c>
      <c r="Q3" s="132">
        <v>0</v>
      </c>
      <c r="R3" s="50">
        <f t="shared" si="2"/>
        <v>6.175578703703704E-3</v>
      </c>
    </row>
    <row r="4" spans="1:18" s="9" customFormat="1" ht="14.4" x14ac:dyDescent="0.3">
      <c r="A4" s="51">
        <v>3</v>
      </c>
      <c r="B4" s="168" t="str">
        <f>'RANCH 1'!B4</f>
        <v>Erby Chandler</v>
      </c>
      <c r="C4" s="168" t="str">
        <f>'RANCH 1'!C4</f>
        <v>Sheila</v>
      </c>
      <c r="D4" s="132">
        <f>VLOOKUP(C4,'RANCH 1'!$C$2:$D$23,2,FALSE)</f>
        <v>3355</v>
      </c>
      <c r="E4" s="132">
        <f>VLOOKUP(C4,'RANCH 2'!$C$2:$D$27,2,FALSE)</f>
        <v>143.06</v>
      </c>
      <c r="F4" s="132">
        <v>0</v>
      </c>
      <c r="G4" s="132"/>
      <c r="H4" s="129">
        <f t="shared" si="0"/>
        <v>3498.06</v>
      </c>
      <c r="I4" s="27">
        <f>VLOOKUP(C4,'RANCH 1'!$C$2:$K$19,9,FALSE)</f>
        <v>75</v>
      </c>
      <c r="J4" s="31">
        <f>VLOOKUP(C4,'RANCH 2'!$C$2:$K$27,9,FALSE)</f>
        <v>75</v>
      </c>
      <c r="K4" s="31">
        <v>0</v>
      </c>
      <c r="L4" s="31">
        <v>0</v>
      </c>
      <c r="M4" s="23">
        <f t="shared" si="1"/>
        <v>150</v>
      </c>
      <c r="N4" s="225">
        <f>VLOOKUP(C4,'RANCH 1'!$C$2:$L$20,10,FALSE)</f>
        <v>4.156944444444444E-3</v>
      </c>
      <c r="O4" s="225">
        <f>VLOOKUP(C4,'RANCH 2'!$C$2:$L$27,10,FALSE)</f>
        <v>3.7868055555555558E-3</v>
      </c>
      <c r="P4" s="132">
        <v>0</v>
      </c>
      <c r="Q4" s="132">
        <v>0</v>
      </c>
      <c r="R4" s="50">
        <f t="shared" si="2"/>
        <v>7.9437499999999994E-3</v>
      </c>
    </row>
    <row r="5" spans="1:18" s="3" customFormat="1" ht="14.4" x14ac:dyDescent="0.3">
      <c r="A5" s="51">
        <v>4</v>
      </c>
      <c r="B5" s="168" t="str">
        <f>'RANCH 1'!B6</f>
        <v>Tommy Blessing</v>
      </c>
      <c r="C5" s="168" t="str">
        <f>'RANCH 1'!C6</f>
        <v>Henry</v>
      </c>
      <c r="D5" s="132">
        <f>VLOOKUP(C5,'RANCH 1'!$C$2:$D$23,2,FALSE)</f>
        <v>10200</v>
      </c>
      <c r="E5" s="132">
        <f>VLOOKUP(C5,'RANCH 2'!$C$2:$D$27,2,FALSE)</f>
        <v>3288</v>
      </c>
      <c r="F5" s="132">
        <v>0</v>
      </c>
      <c r="G5" s="132"/>
      <c r="H5" s="129">
        <f t="shared" si="0"/>
        <v>13488</v>
      </c>
      <c r="I5" s="27">
        <f>VLOOKUP(C5,'RANCH 1'!$C$2:$K$19,9,FALSE)</f>
        <v>60</v>
      </c>
      <c r="J5" s="31">
        <f>VLOOKUP(C5,'RANCH 2'!$C$2:$K$27,9,FALSE)</f>
        <v>75</v>
      </c>
      <c r="K5" s="31">
        <v>0</v>
      </c>
      <c r="L5" s="31">
        <v>0</v>
      </c>
      <c r="M5" s="23">
        <f t="shared" si="1"/>
        <v>135</v>
      </c>
      <c r="N5" s="225">
        <f>VLOOKUP(C5,'RANCH 1'!$C$2:$L$20,10,FALSE)</f>
        <v>4.1666666666666666E-3</v>
      </c>
      <c r="O5" s="225">
        <f>VLOOKUP(C5,'RANCH 2'!$C$2:$L$27,10,FALSE)</f>
        <v>2.3788194444444443E-3</v>
      </c>
      <c r="P5" s="132">
        <v>0</v>
      </c>
      <c r="Q5" s="132">
        <v>0</v>
      </c>
      <c r="R5" s="50">
        <f t="shared" si="2"/>
        <v>6.5454861111111113E-3</v>
      </c>
    </row>
    <row r="6" spans="1:18" s="9" customFormat="1" ht="14.4" x14ac:dyDescent="0.3">
      <c r="A6" s="51">
        <v>5</v>
      </c>
      <c r="B6" s="168" t="str">
        <f>'RANCH 1'!B5</f>
        <v>Laura Stimatze</v>
      </c>
      <c r="C6" s="168" t="str">
        <f>'RANCH 1'!C5</f>
        <v>Jack</v>
      </c>
      <c r="D6" s="132">
        <v>10200</v>
      </c>
      <c r="E6" s="132">
        <f>VLOOKUP(C6,'RANCH 2'!$C$2:$D$27,2,FALSE)</f>
        <v>149.02000000000001</v>
      </c>
      <c r="F6" s="132">
        <v>0</v>
      </c>
      <c r="G6" s="132"/>
      <c r="H6" s="129">
        <f t="shared" si="0"/>
        <v>10349.02</v>
      </c>
      <c r="I6" s="27">
        <f>VLOOKUP(C6,'RANCH 1'!$C$2:$K$19,9,FALSE)</f>
        <v>60</v>
      </c>
      <c r="J6" s="31">
        <f>VLOOKUP(C6,'RANCH 2'!$C$2:$K$27,9,FALSE)</f>
        <v>75</v>
      </c>
      <c r="K6" s="31">
        <v>0</v>
      </c>
      <c r="L6" s="31">
        <v>0</v>
      </c>
      <c r="M6" s="23">
        <f t="shared" si="1"/>
        <v>135</v>
      </c>
      <c r="N6" s="225">
        <f>VLOOKUP(C6,'RANCH 1'!$C$2:$L$20,10,FALSE)</f>
        <v>4.1666666666666666E-3</v>
      </c>
      <c r="O6" s="225">
        <f>VLOOKUP(C6,'RANCH 2'!$C$2:$L$27,10,FALSE)</f>
        <v>3.5193287037037038E-3</v>
      </c>
      <c r="P6" s="132">
        <v>0</v>
      </c>
      <c r="Q6" s="132">
        <v>0</v>
      </c>
      <c r="R6" s="50">
        <f t="shared" si="2"/>
        <v>7.6859953703703708E-3</v>
      </c>
    </row>
    <row r="7" spans="1:18" s="3" customFormat="1" ht="14.4" x14ac:dyDescent="0.3">
      <c r="A7" s="51">
        <v>6</v>
      </c>
      <c r="B7" s="168" t="str">
        <f>'RANCH 1'!B9</f>
        <v>Jim Seals</v>
      </c>
      <c r="C7" s="168" t="str">
        <f>'RANCH 1'!C9</f>
        <v>Reba</v>
      </c>
      <c r="D7" s="132">
        <f>VLOOKUP(C7,'RANCH 1'!$C$2:$D$23,2,FALSE)</f>
        <v>11300</v>
      </c>
      <c r="E7" s="132">
        <f>VLOOKUP(C7,'RANCH 2'!$C$2:$D$27,2,FALSE)</f>
        <v>3348</v>
      </c>
      <c r="F7" s="132">
        <v>0</v>
      </c>
      <c r="G7" s="132"/>
      <c r="H7" s="129">
        <f t="shared" si="0"/>
        <v>14648</v>
      </c>
      <c r="I7" s="27">
        <f>VLOOKUP(C7,'RANCH 1'!$C$2:$K$19,9,FALSE)</f>
        <v>45</v>
      </c>
      <c r="J7" s="31">
        <f>VLOOKUP(C7,'RANCH 2'!$C$2:$K$27,9,FALSE)</f>
        <v>75</v>
      </c>
      <c r="K7" s="31">
        <v>0</v>
      </c>
      <c r="L7" s="31">
        <v>0</v>
      </c>
      <c r="M7" s="23">
        <f t="shared" si="1"/>
        <v>120</v>
      </c>
      <c r="N7" s="225">
        <f>VLOOKUP(C7,'RANCH 1'!$C$2:$L$20,10,FALSE)</f>
        <v>4.1666666666666666E-3</v>
      </c>
      <c r="O7" s="225">
        <f>VLOOKUP(C7,'RANCH 2'!$C$2:$L$27,10,FALSE)</f>
        <v>2.8199074074074077E-3</v>
      </c>
      <c r="P7" s="132">
        <v>0</v>
      </c>
      <c r="Q7" s="132">
        <v>0</v>
      </c>
      <c r="R7" s="50">
        <f t="shared" si="2"/>
        <v>6.9865740740740739E-3</v>
      </c>
    </row>
    <row r="8" spans="1:18" s="3" customFormat="1" ht="14.4" x14ac:dyDescent="0.3">
      <c r="A8" s="51">
        <v>7</v>
      </c>
      <c r="B8" s="168" t="str">
        <f>'RANCH 1'!B17</f>
        <v>Leighton Stevens</v>
      </c>
      <c r="C8" s="168" t="str">
        <f>'RANCH 1'!C17</f>
        <v>Reba</v>
      </c>
      <c r="D8" s="132">
        <f>VLOOKUP(C8,'RANCH 1'!$C$2:$D$23,2,FALSE)</f>
        <v>11300</v>
      </c>
      <c r="E8" s="132">
        <f>VLOOKUP(C8,'RANCH 2'!$C$2:$D$27,2,FALSE)</f>
        <v>3348</v>
      </c>
      <c r="F8" s="132">
        <v>0</v>
      </c>
      <c r="G8" s="170"/>
      <c r="H8" s="129">
        <f t="shared" si="0"/>
        <v>14648</v>
      </c>
      <c r="I8" s="27">
        <f>VLOOKUP(C8,'RANCH 1'!$C$2:$K$19,9,FALSE)</f>
        <v>45</v>
      </c>
      <c r="J8" s="31">
        <f>VLOOKUP(C8,'RANCH 2'!$C$2:$K$27,9,FALSE)</f>
        <v>75</v>
      </c>
      <c r="K8" s="31">
        <v>0</v>
      </c>
      <c r="L8" s="31">
        <v>0</v>
      </c>
      <c r="M8" s="23">
        <f t="shared" si="1"/>
        <v>120</v>
      </c>
      <c r="N8" s="225">
        <f>VLOOKUP(C8,'RANCH 1'!$C$2:$L$20,10,FALSE)</f>
        <v>4.1666666666666666E-3</v>
      </c>
      <c r="O8" s="225">
        <f>VLOOKUP(C8,'RANCH 2'!$C$2:$L$27,10,FALSE)</f>
        <v>2.8199074074074077E-3</v>
      </c>
      <c r="P8" s="132">
        <v>0</v>
      </c>
      <c r="Q8" s="132">
        <v>0</v>
      </c>
      <c r="R8" s="50">
        <f t="shared" si="2"/>
        <v>6.9865740740740739E-3</v>
      </c>
    </row>
    <row r="9" spans="1:18" s="9" customFormat="1" ht="14.4" x14ac:dyDescent="0.3">
      <c r="A9" s="51">
        <v>8</v>
      </c>
      <c r="B9" s="168" t="str">
        <f>'RANCH 1'!B8</f>
        <v>Guy Johnson</v>
      </c>
      <c r="C9" s="168" t="str">
        <f>'RANCH 1'!C8</f>
        <v>Kit</v>
      </c>
      <c r="D9" s="132">
        <f>VLOOKUP(C9,'RANCH 1'!$C$2:$D$23,2,FALSE)</f>
        <v>5676</v>
      </c>
      <c r="E9" s="132">
        <f>VLOOKUP(C9,'RANCH 2'!$C$2:$D$27,2,FALSE)</f>
        <v>2813</v>
      </c>
      <c r="F9" s="132">
        <v>0</v>
      </c>
      <c r="G9" s="132"/>
      <c r="H9" s="129">
        <f t="shared" si="0"/>
        <v>8489</v>
      </c>
      <c r="I9" s="27">
        <f>VLOOKUP(C9,'RANCH 1'!$C$2:$K$19,9,FALSE)</f>
        <v>45</v>
      </c>
      <c r="J9" s="31">
        <f>VLOOKUP(C9,'RANCH 2'!$C$2:$K$27,9,FALSE)</f>
        <v>75</v>
      </c>
      <c r="K9" s="31">
        <v>0</v>
      </c>
      <c r="L9" s="31">
        <v>0</v>
      </c>
      <c r="M9" s="23">
        <f t="shared" si="1"/>
        <v>120</v>
      </c>
      <c r="N9" s="225">
        <f>VLOOKUP(C9,'RANCH 1'!$C$2:$L$20,10,FALSE)</f>
        <v>4.1666666666666666E-3</v>
      </c>
      <c r="O9" s="225">
        <f>VLOOKUP(C9,'RANCH 2'!$C$2:$L$27,10,FALSE)</f>
        <v>3.9421296296296296E-3</v>
      </c>
      <c r="P9" s="132">
        <v>0</v>
      </c>
      <c r="Q9" s="132">
        <v>0</v>
      </c>
      <c r="R9" s="50">
        <f t="shared" si="2"/>
        <v>8.1087962962962962E-3</v>
      </c>
    </row>
    <row r="10" spans="1:18" s="3" customFormat="1" ht="14.4" x14ac:dyDescent="0.3">
      <c r="A10" s="51">
        <v>9</v>
      </c>
      <c r="B10" s="168" t="str">
        <f>'RANCH 1'!B7</f>
        <v xml:space="preserve">James Butler </v>
      </c>
      <c r="C10" s="168" t="str">
        <f>'RANCH 1'!C7</f>
        <v>Kate</v>
      </c>
      <c r="D10" s="132">
        <f>VLOOKUP(C10,'RANCH 1'!$C$2:$D$23,2,FALSE)</f>
        <v>4975</v>
      </c>
      <c r="E10" s="132">
        <f>VLOOKUP(C10,'RANCH 2'!$C$2:$D$27,2,FALSE)</f>
        <v>3815</v>
      </c>
      <c r="F10" s="132">
        <v>0</v>
      </c>
      <c r="G10" s="170"/>
      <c r="H10" s="129">
        <f t="shared" si="0"/>
        <v>8790</v>
      </c>
      <c r="I10" s="27">
        <f>VLOOKUP(C10,'RANCH 1'!$C$2:$K$19,9,FALSE)</f>
        <v>45</v>
      </c>
      <c r="J10" s="31">
        <f>VLOOKUP(C10,'RANCH 2'!$C$2:$K$27,9,FALSE)</f>
        <v>75</v>
      </c>
      <c r="K10" s="31">
        <v>0</v>
      </c>
      <c r="L10" s="31">
        <v>0</v>
      </c>
      <c r="M10" s="23">
        <f t="shared" si="1"/>
        <v>120</v>
      </c>
      <c r="N10" s="225">
        <f>VLOOKUP(C10,'RANCH 1'!$C$2:$L$20,10,FALSE)</f>
        <v>4.1666666666666666E-3</v>
      </c>
      <c r="O10" s="225">
        <f>VLOOKUP(C10,'RANCH 2'!$C$2:$L$27,10,FALSE)</f>
        <v>4.025578703703704E-3</v>
      </c>
      <c r="P10" s="132">
        <v>0</v>
      </c>
      <c r="Q10" s="132">
        <v>0</v>
      </c>
      <c r="R10" s="50">
        <f t="shared" si="2"/>
        <v>8.1922453703703706E-3</v>
      </c>
    </row>
    <row r="11" spans="1:18" s="9" customFormat="1" ht="14.4" x14ac:dyDescent="0.3">
      <c r="A11" s="51">
        <v>10</v>
      </c>
      <c r="B11" s="168" t="str">
        <f>'RANCH 1'!B12</f>
        <v>Jay Emerson</v>
      </c>
      <c r="C11" s="168" t="str">
        <f>'RANCH 1'!C12</f>
        <v>Vance</v>
      </c>
      <c r="D11" s="132">
        <v>12100</v>
      </c>
      <c r="E11" s="132">
        <f>VLOOKUP(C11,'RANCH 2'!$C$2:$D$27,2,FALSE)</f>
        <v>3434</v>
      </c>
      <c r="F11" s="132">
        <v>0</v>
      </c>
      <c r="G11" s="132"/>
      <c r="H11" s="129">
        <f t="shared" si="0"/>
        <v>15534</v>
      </c>
      <c r="I11" s="27">
        <f>VLOOKUP(C11,'RANCH 1'!$C$2:$K$19,9,FALSE)</f>
        <v>30</v>
      </c>
      <c r="J11" s="31">
        <f>VLOOKUP(C11,'RANCH 2'!$C$2:$K$27,9,FALSE)</f>
        <v>75</v>
      </c>
      <c r="K11" s="31">
        <v>0</v>
      </c>
      <c r="L11" s="31">
        <v>0</v>
      </c>
      <c r="M11" s="23">
        <f t="shared" si="1"/>
        <v>105</v>
      </c>
      <c r="N11" s="225">
        <f>VLOOKUP(C11,'RANCH 1'!$C$2:$L$20,10,FALSE)</f>
        <v>4.1666666666666666E-3</v>
      </c>
      <c r="O11" s="225">
        <f>VLOOKUP(C11,'RANCH 2'!$C$2:$L$27,10,FALSE)</f>
        <v>2.1781249999999999E-3</v>
      </c>
      <c r="P11" s="132">
        <v>0</v>
      </c>
      <c r="Q11" s="132">
        <v>0</v>
      </c>
      <c r="R11" s="50">
        <f t="shared" si="2"/>
        <v>6.344791666666667E-3</v>
      </c>
    </row>
    <row r="12" spans="1:18" s="3" customFormat="1" ht="14.4" x14ac:dyDescent="0.3">
      <c r="A12" s="51">
        <v>11</v>
      </c>
      <c r="B12" s="168" t="str">
        <f>'RANCH 1'!B15</f>
        <v>Langdon Reagan</v>
      </c>
      <c r="C12" s="168" t="str">
        <f>'RANCH 1'!C15</f>
        <v>Bronc</v>
      </c>
      <c r="D12" s="132">
        <f>VLOOKUP(C12,'RANCH 1'!$C$2:$D$23,2,FALSE)</f>
        <v>11500</v>
      </c>
      <c r="E12" s="132">
        <f>VLOOKUP(C12,'RANCH 2'!$C$2:$D$27,2,FALSE)</f>
        <v>3456</v>
      </c>
      <c r="F12" s="132">
        <v>0</v>
      </c>
      <c r="G12" s="178"/>
      <c r="H12" s="129">
        <f t="shared" si="0"/>
        <v>14956</v>
      </c>
      <c r="I12" s="27">
        <f>VLOOKUP(C12,'RANCH 1'!$C$2:$K$19,9,FALSE)</f>
        <v>30</v>
      </c>
      <c r="J12" s="31">
        <f>VLOOKUP(C12,'RANCH 2'!$C$2:$K$27,9,FALSE)</f>
        <v>75</v>
      </c>
      <c r="K12" s="31">
        <v>0</v>
      </c>
      <c r="L12" s="31">
        <v>0</v>
      </c>
      <c r="M12" s="23">
        <f t="shared" si="1"/>
        <v>105</v>
      </c>
      <c r="N12" s="225">
        <f>VLOOKUP(C12,'RANCH 1'!$C$2:$L$20,10,FALSE)</f>
        <v>4.1666666666666666E-3</v>
      </c>
      <c r="O12" s="225">
        <f>VLOOKUP(C12,'RANCH 2'!$C$2:$L$27,10,FALSE)</f>
        <v>2.2385416666666669E-3</v>
      </c>
      <c r="P12" s="132">
        <v>0</v>
      </c>
      <c r="Q12" s="132">
        <v>0</v>
      </c>
      <c r="R12" s="50">
        <f t="shared" si="2"/>
        <v>6.4052083333333339E-3</v>
      </c>
    </row>
    <row r="13" spans="1:18" ht="14.4" x14ac:dyDescent="0.3">
      <c r="A13" s="51">
        <v>12</v>
      </c>
      <c r="B13" s="168" t="str">
        <f>'RANCH 1'!B16</f>
        <v>Steve Scott</v>
      </c>
      <c r="C13" s="168" t="str">
        <f>'RANCH 1'!C16</f>
        <v>Chip</v>
      </c>
      <c r="D13" s="132">
        <f>VLOOKUP(C13,'RANCH 1'!$C$2:$D$23,2,FALSE)</f>
        <v>12100</v>
      </c>
      <c r="E13" s="132">
        <f>VLOOKUP(C13,'RANCH 2'!$C$2:$D$27,2,FALSE)</f>
        <v>3646</v>
      </c>
      <c r="F13" s="132">
        <v>0</v>
      </c>
      <c r="G13" s="170"/>
      <c r="H13" s="129">
        <f t="shared" si="0"/>
        <v>15746</v>
      </c>
      <c r="I13" s="27">
        <f>VLOOKUP(C13,'RANCH 1'!$C$2:$K$19,9,FALSE)</f>
        <v>30</v>
      </c>
      <c r="J13" s="31">
        <f>VLOOKUP(C13,'RANCH 2'!$C$2:$K$27,9,FALSE)</f>
        <v>75</v>
      </c>
      <c r="K13" s="31">
        <v>0</v>
      </c>
      <c r="L13" s="31">
        <v>0</v>
      </c>
      <c r="M13" s="23">
        <f t="shared" si="1"/>
        <v>105</v>
      </c>
      <c r="N13" s="225">
        <f>VLOOKUP(C13,'RANCH 1'!$C$2:$L$20,10,FALSE)</f>
        <v>4.1666666666666666E-3</v>
      </c>
      <c r="O13" s="225">
        <f>VLOOKUP(C13,'RANCH 2'!$C$2:$L$27,10,FALSE)</f>
        <v>2.5620370370370371E-3</v>
      </c>
      <c r="P13" s="132">
        <v>0</v>
      </c>
      <c r="Q13" s="132">
        <v>0</v>
      </c>
      <c r="R13" s="50">
        <f t="shared" si="2"/>
        <v>6.7287037037037038E-3</v>
      </c>
    </row>
    <row r="14" spans="1:18" ht="14.4" x14ac:dyDescent="0.3">
      <c r="A14" s="51">
        <v>13</v>
      </c>
      <c r="B14" s="168" t="str">
        <f>'RANCH 1'!B10</f>
        <v>Lincoln Rogers</v>
      </c>
      <c r="C14" s="168" t="str">
        <f>'RANCH 1'!C10</f>
        <v>Ada</v>
      </c>
      <c r="D14" s="132">
        <f>VLOOKUP(C14,'RANCH 1'!$C$2:$D$23,2,FALSE)</f>
        <v>3740</v>
      </c>
      <c r="E14" s="132">
        <f>VLOOKUP(C14,'RANCH 2'!$C$2:$D$27,2,FALSE)</f>
        <v>1901</v>
      </c>
      <c r="F14" s="132">
        <v>0</v>
      </c>
      <c r="G14" s="132"/>
      <c r="H14" s="129">
        <f t="shared" si="0"/>
        <v>5641</v>
      </c>
      <c r="I14" s="27">
        <f>VLOOKUP(C14,'RANCH 1'!$C$2:$K$19,9,FALSE)</f>
        <v>30</v>
      </c>
      <c r="J14" s="31">
        <f>VLOOKUP(C14,'RANCH 2'!$C$2:$K$27,9,FALSE)</f>
        <v>75</v>
      </c>
      <c r="K14" s="31">
        <v>0</v>
      </c>
      <c r="L14" s="31">
        <v>0</v>
      </c>
      <c r="M14" s="23">
        <f t="shared" si="1"/>
        <v>105</v>
      </c>
      <c r="N14" s="225">
        <f>VLOOKUP(C14,'RANCH 1'!$C$2:$L$20,10,FALSE)</f>
        <v>4.1666666666666666E-3</v>
      </c>
      <c r="O14" s="225">
        <f>VLOOKUP(C14,'RANCH 2'!$C$2:$L$27,10,FALSE)</f>
        <v>2.6711805555555555E-3</v>
      </c>
      <c r="P14" s="132">
        <v>0</v>
      </c>
      <c r="Q14" s="132">
        <v>0</v>
      </c>
      <c r="R14" s="50">
        <f t="shared" si="2"/>
        <v>6.8378472222222226E-3</v>
      </c>
    </row>
    <row r="15" spans="1:18" ht="14.4" x14ac:dyDescent="0.3">
      <c r="A15" s="51">
        <v>14</v>
      </c>
      <c r="B15" s="168" t="str">
        <f>'RANCH 1'!B11</f>
        <v>Erby Chandler</v>
      </c>
      <c r="C15" s="168" t="str">
        <f>'RANCH 1'!C11</f>
        <v>Reevey</v>
      </c>
      <c r="D15" s="132">
        <v>11501</v>
      </c>
      <c r="E15" s="132">
        <f>VLOOKUP(C15,'RANCH 2'!$C$2:$D$27,2,FALSE)</f>
        <v>3798</v>
      </c>
      <c r="F15" s="132">
        <v>0</v>
      </c>
      <c r="G15" s="132"/>
      <c r="H15" s="129">
        <f t="shared" si="0"/>
        <v>15299</v>
      </c>
      <c r="I15" s="27">
        <f>VLOOKUP(C15,'RANCH 1'!$C$2:$K$19,9,FALSE)</f>
        <v>30</v>
      </c>
      <c r="J15" s="31">
        <f>VLOOKUP(C15,'RANCH 2'!$C$2:$K$27,9,FALSE)</f>
        <v>75</v>
      </c>
      <c r="K15" s="31">
        <v>0</v>
      </c>
      <c r="L15" s="31">
        <v>0</v>
      </c>
      <c r="M15" s="23">
        <f t="shared" si="1"/>
        <v>105</v>
      </c>
      <c r="N15" s="225">
        <f>VLOOKUP(C15,'RANCH 1'!$C$2:$L$20,10,FALSE)</f>
        <v>4.1666666666666666E-3</v>
      </c>
      <c r="O15" s="225">
        <f>VLOOKUP(C15,'RANCH 2'!$C$2:$L$27,10,FALSE)</f>
        <v>3.2501157407407409E-3</v>
      </c>
      <c r="P15" s="132">
        <v>0</v>
      </c>
      <c r="Q15" s="132">
        <v>0</v>
      </c>
      <c r="R15" s="50">
        <f t="shared" si="2"/>
        <v>7.4167824074074075E-3</v>
      </c>
    </row>
    <row r="16" spans="1:18" ht="14.4" x14ac:dyDescent="0.3">
      <c r="A16" s="51">
        <v>15</v>
      </c>
      <c r="B16" s="168" t="str">
        <f>'RANCH 1'!B19</f>
        <v>Laura Stimatze</v>
      </c>
      <c r="C16" s="168" t="str">
        <f>'RANCH 1'!C19</f>
        <v>Hank</v>
      </c>
      <c r="D16" s="132">
        <v>21100</v>
      </c>
      <c r="E16" s="132">
        <f>VLOOKUP(C16,'RANCH 2'!$C$2:$D$27,2,FALSE)</f>
        <v>3646</v>
      </c>
      <c r="F16" s="132">
        <v>0</v>
      </c>
      <c r="G16" s="129"/>
      <c r="H16" s="129">
        <f t="shared" si="0"/>
        <v>24746</v>
      </c>
      <c r="I16" s="27">
        <f>VLOOKUP(C16,'RANCH 1'!$C$2:$K$19,9,FALSE)</f>
        <v>15</v>
      </c>
      <c r="J16" s="31">
        <f>VLOOKUP(C16,'RANCH 2'!$C$2:$K$27,9,FALSE)</f>
        <v>75</v>
      </c>
      <c r="K16" s="31">
        <v>0</v>
      </c>
      <c r="L16" s="31">
        <v>0</v>
      </c>
      <c r="M16" s="23">
        <f t="shared" si="1"/>
        <v>90</v>
      </c>
      <c r="N16" s="225">
        <f>VLOOKUP(C16,'RANCH 1'!$C$2:$L$20,10,FALSE)</f>
        <v>4.1666666666666666E-3</v>
      </c>
      <c r="O16" s="225">
        <f>VLOOKUP(C16,'RANCH 2'!$C$2:$L$27,10,FALSE)</f>
        <v>2.1087962962962965E-3</v>
      </c>
      <c r="P16" s="132">
        <v>0</v>
      </c>
      <c r="Q16" s="132">
        <v>0</v>
      </c>
      <c r="R16" s="50">
        <f t="shared" si="2"/>
        <v>6.2754629629629636E-3</v>
      </c>
    </row>
    <row r="17" spans="1:18" ht="14.4" x14ac:dyDescent="0.3">
      <c r="A17" s="51">
        <v>16</v>
      </c>
      <c r="B17" s="168" t="str">
        <f>'RANCH 1'!B13</f>
        <v>Guy Johnson</v>
      </c>
      <c r="C17" s="168" t="str">
        <f>'RANCH 1'!C13</f>
        <v>Ruby</v>
      </c>
      <c r="D17" s="132">
        <v>11300</v>
      </c>
      <c r="E17" s="132">
        <f>VLOOKUP(C17,'RANCH 2'!$C$2:$D$27,2,FALSE)</f>
        <v>3378</v>
      </c>
      <c r="F17" s="132">
        <v>0</v>
      </c>
      <c r="G17" s="170"/>
      <c r="H17" s="129">
        <f t="shared" si="0"/>
        <v>14678</v>
      </c>
      <c r="I17" s="27">
        <f>VLOOKUP(C17,'RANCH 1'!$C$2:$K$19,9,FALSE)</f>
        <v>30</v>
      </c>
      <c r="J17" s="31">
        <f>VLOOKUP(C17,'RANCH 2'!$C$2:$K$27,9,FALSE)</f>
        <v>55</v>
      </c>
      <c r="K17" s="31">
        <v>0</v>
      </c>
      <c r="L17" s="31">
        <v>0</v>
      </c>
      <c r="M17" s="23">
        <f t="shared" si="1"/>
        <v>85</v>
      </c>
      <c r="N17" s="225">
        <f>VLOOKUP(C17,'RANCH 1'!$C$2:$L$20,10,FALSE)</f>
        <v>4.1666666666666666E-3</v>
      </c>
      <c r="O17" s="225">
        <f>VLOOKUP(C17,'RANCH 2'!$C$2:$L$27,10,FALSE)</f>
        <v>4.1666666666666666E-3</v>
      </c>
      <c r="P17" s="132">
        <v>0</v>
      </c>
      <c r="Q17" s="132">
        <v>0</v>
      </c>
      <c r="R17" s="50">
        <f t="shared" si="2"/>
        <v>8.3333333333333332E-3</v>
      </c>
    </row>
    <row r="18" spans="1:18" ht="14.4" x14ac:dyDescent="0.3">
      <c r="A18" s="51">
        <v>17</v>
      </c>
      <c r="B18" s="168" t="str">
        <f>'RANCH 1'!B14</f>
        <v>Corey Bentke</v>
      </c>
      <c r="C18" s="168" t="str">
        <f>'RANCH 1'!C14</f>
        <v>CE Dice</v>
      </c>
      <c r="D18" s="132">
        <f>VLOOKUP(C18,'RANCH 1'!$C$2:$D$23,2,FALSE)</f>
        <v>11000</v>
      </c>
      <c r="E18" s="132">
        <f>VLOOKUP(C18,'RANCH 2'!$C$2:$D$27,2,FALSE)</f>
        <v>5273</v>
      </c>
      <c r="F18" s="132">
        <v>0</v>
      </c>
      <c r="G18" s="132"/>
      <c r="H18" s="129">
        <f t="shared" si="0"/>
        <v>16273</v>
      </c>
      <c r="I18" s="27">
        <f>VLOOKUP(C18,'RANCH 1'!$C$2:$K$19,9,FALSE)</f>
        <v>30</v>
      </c>
      <c r="J18" s="31">
        <f>VLOOKUP(C18,'RANCH 2'!$C$2:$K$27,9,FALSE)</f>
        <v>30</v>
      </c>
      <c r="K18" s="31">
        <v>0</v>
      </c>
      <c r="L18" s="31">
        <v>0</v>
      </c>
      <c r="M18" s="23">
        <f t="shared" si="1"/>
        <v>60</v>
      </c>
      <c r="N18" s="225">
        <f>VLOOKUP(C18,'RANCH 1'!$C$2:$L$20,10,FALSE)</f>
        <v>4.1666666666666666E-3</v>
      </c>
      <c r="O18" s="225">
        <f>VLOOKUP(C18,'RANCH 2'!$C$2:$L$27,10,FALSE)</f>
        <v>4.1666666666666666E-3</v>
      </c>
      <c r="P18" s="132">
        <v>0</v>
      </c>
      <c r="Q18" s="132">
        <v>0</v>
      </c>
      <c r="R18" s="50">
        <f t="shared" si="2"/>
        <v>8.3333333333333332E-3</v>
      </c>
    </row>
    <row r="19" spans="1:18" ht="14.4" x14ac:dyDescent="0.3">
      <c r="A19" s="51">
        <v>18</v>
      </c>
      <c r="B19" s="168" t="str">
        <f>'RANCH 1'!B18</f>
        <v>Lincoln Rogers</v>
      </c>
      <c r="C19" s="168" t="str">
        <f>'RANCH 1'!C18</f>
        <v>Rip</v>
      </c>
      <c r="D19" s="132">
        <v>10200</v>
      </c>
      <c r="E19" s="132">
        <f>VLOOKUP(C19,'RANCH 2'!$C$2:$D$27,2,FALSE)</f>
        <v>3684</v>
      </c>
      <c r="F19" s="132">
        <v>0</v>
      </c>
      <c r="G19" s="170"/>
      <c r="H19" s="129">
        <f t="shared" si="0"/>
        <v>13884</v>
      </c>
      <c r="I19" s="27">
        <f>VLOOKUP(C19,'RANCH 1'!$C$2:$K$19,9,FALSE)</f>
        <v>15</v>
      </c>
      <c r="J19" s="31">
        <f>VLOOKUP(C19,'RANCH 2'!$C$2:$K$27,9,FALSE)</f>
        <v>30</v>
      </c>
      <c r="K19" s="31">
        <v>0</v>
      </c>
      <c r="L19" s="31">
        <v>0</v>
      </c>
      <c r="M19" s="23">
        <f t="shared" si="1"/>
        <v>45</v>
      </c>
      <c r="N19" s="225">
        <f>VLOOKUP(C19,'RANCH 1'!$C$2:$L$20,10,FALSE)</f>
        <v>4.1666666666666666E-3</v>
      </c>
      <c r="O19" s="225">
        <f>VLOOKUP(C19,'RANCH 2'!$C$2:$L$27,10,FALSE)</f>
        <v>4.1666666666666666E-3</v>
      </c>
      <c r="P19" s="132">
        <v>0</v>
      </c>
      <c r="Q19" s="132">
        <v>0</v>
      </c>
      <c r="R19" s="50">
        <f t="shared" si="2"/>
        <v>8.3333333333333332E-3</v>
      </c>
    </row>
    <row r="20" spans="1:18" ht="14.4" x14ac:dyDescent="0.3">
      <c r="A20" s="51">
        <v>19</v>
      </c>
      <c r="B20" s="168" t="str">
        <f>'RANCH 1'!B20</f>
        <v>Tommy Blessing</v>
      </c>
      <c r="C20" s="168" t="str">
        <f>'RANCH 1'!C20</f>
        <v>Gus</v>
      </c>
      <c r="D20" s="132">
        <v>22700</v>
      </c>
      <c r="E20" s="132">
        <f>VLOOKUP(C20,'RANCH 2'!$C$2:$D$27,2,FALSE)</f>
        <v>4073</v>
      </c>
      <c r="F20" s="132">
        <v>0</v>
      </c>
      <c r="G20" s="129"/>
      <c r="H20" s="129">
        <f t="shared" si="0"/>
        <v>26773</v>
      </c>
      <c r="I20" s="27">
        <v>0</v>
      </c>
      <c r="J20" s="31">
        <f>VLOOKUP(C20,'RANCH 2'!$C$2:$K$27,9,FALSE)</f>
        <v>30</v>
      </c>
      <c r="K20" s="31">
        <v>0</v>
      </c>
      <c r="L20" s="31">
        <v>0</v>
      </c>
      <c r="M20" s="23">
        <f t="shared" si="1"/>
        <v>30</v>
      </c>
      <c r="N20" s="225">
        <f>VLOOKUP(C20,'RANCH 1'!$C$2:$L$20,10,FALSE)</f>
        <v>4.1666666666666666E-3</v>
      </c>
      <c r="O20" s="225">
        <f>VLOOKUP(C20,'RANCH 2'!$C$2:$L$27,10,FALSE)</f>
        <v>4.1666666666666666E-3</v>
      </c>
      <c r="P20" s="132">
        <v>0</v>
      </c>
      <c r="Q20" s="132">
        <v>0</v>
      </c>
      <c r="R20" s="50">
        <f t="shared" si="2"/>
        <v>8.3333333333333332E-3</v>
      </c>
    </row>
  </sheetData>
  <sheetProtection selectLockedCells="1" selectUnlockedCells="1"/>
  <sortState xmlns:xlrd2="http://schemas.microsoft.com/office/spreadsheetml/2017/richdata2" ref="A2:R20">
    <sortCondition descending="1" ref="M2:M20"/>
    <sortCondition ref="R2:R20"/>
    <sortCondition ref="H2:H20"/>
  </sortState>
  <printOptions headings="1" gridLines="1"/>
  <pageMargins left="0.7" right="0.7" top="0.75" bottom="0.75" header="0.3" footer="0.3"/>
  <pageSetup scale="57" fitToHeight="0" orientation="landscape" horizontalDpi="4294967293" r:id="rId1"/>
  <headerFooter>
    <oddHeader>&amp;CRanch Average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B6B4-8D81-4065-98BD-18783FF93F82}">
  <dimension ref="A1"/>
  <sheetViews>
    <sheetView zoomScaleNormal="100" workbookViewId="0"/>
  </sheetViews>
  <sheetFormatPr defaultRowHeight="13.8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R75"/>
  <sheetViews>
    <sheetView zoomScaleNormal="100" zoomScalePageLayoutView="73" workbookViewId="0">
      <selection sqref="A1:XFD1048576"/>
    </sheetView>
  </sheetViews>
  <sheetFormatPr defaultRowHeight="13.8" x14ac:dyDescent="0.25"/>
  <cols>
    <col min="1" max="1" width="2.8984375" customWidth="1"/>
    <col min="2" max="2" width="22.5" customWidth="1"/>
    <col min="3" max="3" width="16.5" customWidth="1"/>
    <col min="4" max="4" width="9" style="117"/>
    <col min="8" max="9" width="9" style="46"/>
    <col min="10" max="10" width="9" style="186"/>
    <col min="11" max="11" width="9" style="117"/>
  </cols>
  <sheetData>
    <row r="1" spans="1:11" s="5" customFormat="1" ht="14.4" x14ac:dyDescent="0.3">
      <c r="A1" s="18"/>
      <c r="B1" s="105" t="s">
        <v>0</v>
      </c>
      <c r="C1" s="105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0" t="s">
        <v>8</v>
      </c>
      <c r="K1" s="146" t="s">
        <v>9</v>
      </c>
    </row>
    <row r="2" spans="1:11" s="3" customFormat="1" ht="14.4" x14ac:dyDescent="0.3">
      <c r="A2" s="21">
        <v>1</v>
      </c>
      <c r="B2" s="197" t="s">
        <v>44</v>
      </c>
      <c r="C2" s="197" t="s">
        <v>38</v>
      </c>
      <c r="D2" s="116"/>
      <c r="E2" s="26"/>
      <c r="F2" s="24"/>
      <c r="G2" s="24"/>
      <c r="H2" s="24"/>
      <c r="I2" s="24"/>
      <c r="J2" s="171">
        <f>SUM(E2:I2)</f>
        <v>0</v>
      </c>
      <c r="K2" s="132"/>
    </row>
    <row r="3" spans="1:11" s="1" customFormat="1" ht="14.4" x14ac:dyDescent="0.3">
      <c r="A3" s="21">
        <v>2</v>
      </c>
      <c r="B3" s="197" t="s">
        <v>281</v>
      </c>
      <c r="C3" s="197" t="s">
        <v>62</v>
      </c>
      <c r="D3" s="116"/>
      <c r="E3" s="26"/>
      <c r="F3" s="24"/>
      <c r="G3" s="24"/>
      <c r="H3" s="24"/>
      <c r="I3" s="24"/>
      <c r="J3" s="171">
        <f t="shared" ref="J3:J36" si="0">SUM(E3:I3)</f>
        <v>0</v>
      </c>
      <c r="K3" s="132"/>
    </row>
    <row r="4" spans="1:11" s="3" customFormat="1" ht="14.4" x14ac:dyDescent="0.3">
      <c r="A4" s="21">
        <v>3</v>
      </c>
      <c r="B4" s="197" t="s">
        <v>241</v>
      </c>
      <c r="C4" s="197" t="s">
        <v>242</v>
      </c>
      <c r="D4" s="116"/>
      <c r="E4" s="26"/>
      <c r="F4" s="24"/>
      <c r="G4" s="24"/>
      <c r="H4" s="24"/>
      <c r="I4" s="24"/>
      <c r="J4" s="171">
        <f t="shared" si="0"/>
        <v>0</v>
      </c>
      <c r="K4" s="132"/>
    </row>
    <row r="5" spans="1:11" s="1" customFormat="1" ht="14.4" x14ac:dyDescent="0.3">
      <c r="A5" s="21">
        <v>4</v>
      </c>
      <c r="B5" s="197" t="s">
        <v>34</v>
      </c>
      <c r="C5" s="197" t="s">
        <v>245</v>
      </c>
      <c r="D5" s="116"/>
      <c r="E5" s="26"/>
      <c r="F5" s="24"/>
      <c r="G5" s="24"/>
      <c r="H5" s="24"/>
      <c r="I5" s="24"/>
      <c r="J5" s="171">
        <f t="shared" si="0"/>
        <v>0</v>
      </c>
      <c r="K5" s="132"/>
    </row>
    <row r="6" spans="1:11" s="1" customFormat="1" ht="14.4" x14ac:dyDescent="0.3">
      <c r="A6" s="21">
        <v>5</v>
      </c>
      <c r="B6" s="198" t="s">
        <v>193</v>
      </c>
      <c r="C6" s="197" t="s">
        <v>194</v>
      </c>
      <c r="D6" s="116"/>
      <c r="E6" s="26"/>
      <c r="F6" s="24"/>
      <c r="G6" s="24"/>
      <c r="H6" s="24"/>
      <c r="I6" s="24"/>
      <c r="J6" s="171">
        <f>SUM(E6:I6)</f>
        <v>0</v>
      </c>
      <c r="K6" s="132"/>
    </row>
    <row r="7" spans="1:11" s="3" customFormat="1" ht="14.4" x14ac:dyDescent="0.3">
      <c r="A7" s="21">
        <v>6</v>
      </c>
      <c r="B7" s="197" t="s">
        <v>39</v>
      </c>
      <c r="C7" s="197" t="s">
        <v>237</v>
      </c>
      <c r="D7" s="116"/>
      <c r="E7" s="26"/>
      <c r="F7" s="24"/>
      <c r="G7" s="24"/>
      <c r="H7" s="24"/>
      <c r="I7" s="24"/>
      <c r="J7" s="171">
        <f t="shared" si="0"/>
        <v>0</v>
      </c>
      <c r="K7" s="132"/>
    </row>
    <row r="8" spans="1:11" s="1" customFormat="1" ht="14.4" x14ac:dyDescent="0.3">
      <c r="A8" s="21">
        <v>7</v>
      </c>
      <c r="B8" s="197" t="s">
        <v>111</v>
      </c>
      <c r="C8" s="197" t="s">
        <v>267</v>
      </c>
      <c r="D8" s="116"/>
      <c r="E8" s="26"/>
      <c r="F8" s="24"/>
      <c r="G8" s="24"/>
      <c r="H8" s="24"/>
      <c r="I8" s="24"/>
      <c r="J8" s="171">
        <f t="shared" si="0"/>
        <v>0</v>
      </c>
      <c r="K8" s="132"/>
    </row>
    <row r="9" spans="1:11" s="3" customFormat="1" ht="14.4" x14ac:dyDescent="0.3">
      <c r="A9" s="21">
        <v>8</v>
      </c>
      <c r="B9" s="197" t="s">
        <v>50</v>
      </c>
      <c r="C9" s="197" t="s">
        <v>276</v>
      </c>
      <c r="D9" s="116"/>
      <c r="E9" s="26"/>
      <c r="F9" s="24"/>
      <c r="G9" s="24"/>
      <c r="H9" s="24"/>
      <c r="I9" s="24"/>
      <c r="J9" s="171">
        <f t="shared" si="0"/>
        <v>0</v>
      </c>
      <c r="K9" s="132"/>
    </row>
    <row r="10" spans="1:11" s="3" customFormat="1" ht="14.4" x14ac:dyDescent="0.3">
      <c r="A10" s="21">
        <v>9</v>
      </c>
      <c r="B10" s="197" t="s">
        <v>279</v>
      </c>
      <c r="C10" s="197" t="s">
        <v>280</v>
      </c>
      <c r="D10" s="116"/>
      <c r="E10" s="26"/>
      <c r="F10" s="24"/>
      <c r="G10" s="24"/>
      <c r="H10" s="24"/>
      <c r="I10" s="24"/>
      <c r="J10" s="171">
        <f t="shared" si="0"/>
        <v>0</v>
      </c>
      <c r="K10" s="132"/>
    </row>
    <row r="11" spans="1:11" s="1" customFormat="1" ht="14.4" x14ac:dyDescent="0.3">
      <c r="A11" s="21">
        <v>10</v>
      </c>
      <c r="B11" s="197" t="s">
        <v>287</v>
      </c>
      <c r="C11" s="197" t="s">
        <v>288</v>
      </c>
      <c r="D11" s="116"/>
      <c r="E11" s="26"/>
      <c r="F11" s="24"/>
      <c r="G11" s="24"/>
      <c r="H11" s="24"/>
      <c r="I11" s="24"/>
      <c r="J11" s="171">
        <f t="shared" si="0"/>
        <v>0</v>
      </c>
      <c r="K11" s="132"/>
    </row>
    <row r="12" spans="1:11" s="3" customFormat="1" ht="14.4" x14ac:dyDescent="0.3">
      <c r="A12" s="21">
        <v>11</v>
      </c>
      <c r="B12" s="197" t="s">
        <v>120</v>
      </c>
      <c r="C12" s="197" t="s">
        <v>253</v>
      </c>
      <c r="D12" s="116"/>
      <c r="E12" s="26"/>
      <c r="F12" s="24"/>
      <c r="G12" s="24"/>
      <c r="H12" s="24"/>
      <c r="I12" s="24"/>
      <c r="J12" s="171">
        <f t="shared" si="0"/>
        <v>0</v>
      </c>
      <c r="K12" s="132"/>
    </row>
    <row r="13" spans="1:11" s="1" customFormat="1" ht="14.4" x14ac:dyDescent="0.3">
      <c r="A13" s="21">
        <v>12</v>
      </c>
      <c r="B13" s="197" t="s">
        <v>277</v>
      </c>
      <c r="C13" s="197" t="s">
        <v>222</v>
      </c>
      <c r="D13" s="116"/>
      <c r="E13" s="26"/>
      <c r="F13" s="24"/>
      <c r="G13" s="24"/>
      <c r="H13" s="24"/>
      <c r="I13" s="24"/>
      <c r="J13" s="171">
        <f t="shared" si="0"/>
        <v>0</v>
      </c>
      <c r="K13" s="132"/>
    </row>
    <row r="14" spans="1:11" s="3" customFormat="1" ht="14.4" x14ac:dyDescent="0.3">
      <c r="A14" s="21">
        <v>13</v>
      </c>
      <c r="B14" s="197" t="s">
        <v>29</v>
      </c>
      <c r="C14" s="197" t="s">
        <v>210</v>
      </c>
      <c r="D14" s="116"/>
      <c r="E14" s="26"/>
      <c r="F14" s="24"/>
      <c r="G14" s="24"/>
      <c r="H14" s="24"/>
      <c r="I14" s="24"/>
      <c r="J14" s="171">
        <f t="shared" si="0"/>
        <v>0</v>
      </c>
      <c r="K14" s="132"/>
    </row>
    <row r="15" spans="1:11" s="1" customFormat="1" ht="14.4" x14ac:dyDescent="0.3">
      <c r="A15" s="21">
        <v>14</v>
      </c>
      <c r="B15" s="197" t="s">
        <v>199</v>
      </c>
      <c r="C15" s="197" t="s">
        <v>201</v>
      </c>
      <c r="D15" s="116"/>
      <c r="E15" s="26"/>
      <c r="F15" s="24"/>
      <c r="G15" s="24"/>
      <c r="H15" s="24"/>
      <c r="I15" s="24"/>
      <c r="J15" s="171">
        <f t="shared" si="0"/>
        <v>0</v>
      </c>
      <c r="K15" s="132"/>
    </row>
    <row r="16" spans="1:11" s="3" customFormat="1" ht="14.4" x14ac:dyDescent="0.3">
      <c r="A16" s="21">
        <v>15</v>
      </c>
      <c r="B16" s="197" t="s">
        <v>203</v>
      </c>
      <c r="C16" s="197" t="s">
        <v>204</v>
      </c>
      <c r="D16" s="116"/>
      <c r="E16" s="26"/>
      <c r="F16" s="24"/>
      <c r="G16" s="24"/>
      <c r="H16" s="24"/>
      <c r="I16" s="24"/>
      <c r="J16" s="171">
        <f t="shared" si="0"/>
        <v>0</v>
      </c>
      <c r="K16" s="132"/>
    </row>
    <row r="17" spans="1:11" ht="14.4" x14ac:dyDescent="0.3">
      <c r="A17" s="21">
        <v>16</v>
      </c>
      <c r="B17" s="197" t="s">
        <v>263</v>
      </c>
      <c r="C17" s="197" t="s">
        <v>265</v>
      </c>
      <c r="D17" s="116"/>
      <c r="E17" s="26"/>
      <c r="F17" s="24"/>
      <c r="G17" s="24"/>
      <c r="H17" s="24"/>
      <c r="I17" s="24"/>
      <c r="J17" s="171">
        <f t="shared" si="0"/>
        <v>0</v>
      </c>
      <c r="K17" s="132"/>
    </row>
    <row r="18" spans="1:11" s="3" customFormat="1" ht="14.4" x14ac:dyDescent="0.3">
      <c r="A18" s="21">
        <v>17</v>
      </c>
      <c r="B18" s="197" t="s">
        <v>129</v>
      </c>
      <c r="C18" s="197" t="s">
        <v>198</v>
      </c>
      <c r="D18" s="116"/>
      <c r="E18" s="26"/>
      <c r="F18" s="24"/>
      <c r="G18" s="24"/>
      <c r="H18" s="24"/>
      <c r="I18" s="24"/>
      <c r="J18" s="171">
        <f t="shared" si="0"/>
        <v>0</v>
      </c>
      <c r="K18" s="132"/>
    </row>
    <row r="19" spans="1:11" ht="14.4" x14ac:dyDescent="0.3">
      <c r="A19" s="21">
        <v>18</v>
      </c>
      <c r="B19" s="197" t="s">
        <v>239</v>
      </c>
      <c r="C19" s="197" t="s">
        <v>260</v>
      </c>
      <c r="D19" s="116"/>
      <c r="E19" s="26"/>
      <c r="F19" s="24"/>
      <c r="G19" s="24"/>
      <c r="H19" s="24"/>
      <c r="I19" s="24"/>
      <c r="J19" s="171">
        <f t="shared" si="0"/>
        <v>0</v>
      </c>
      <c r="K19" s="132"/>
    </row>
    <row r="20" spans="1:11" s="3" customFormat="1" ht="14.4" x14ac:dyDescent="0.3">
      <c r="A20" s="21">
        <v>19</v>
      </c>
      <c r="B20" s="197" t="s">
        <v>254</v>
      </c>
      <c r="C20" s="197" t="s">
        <v>255</v>
      </c>
      <c r="D20" s="116"/>
      <c r="E20" s="26"/>
      <c r="F20" s="24"/>
      <c r="G20" s="24"/>
      <c r="H20" s="24"/>
      <c r="I20" s="24"/>
      <c r="J20" s="171">
        <f t="shared" si="0"/>
        <v>0</v>
      </c>
      <c r="K20" s="132"/>
    </row>
    <row r="21" spans="1:11" ht="14.4" x14ac:dyDescent="0.3">
      <c r="A21" s="21">
        <v>20</v>
      </c>
      <c r="B21" s="197" t="s">
        <v>95</v>
      </c>
      <c r="C21" s="197" t="s">
        <v>256</v>
      </c>
      <c r="D21" s="116"/>
      <c r="E21" s="26"/>
      <c r="F21" s="24"/>
      <c r="G21" s="24"/>
      <c r="H21" s="24"/>
      <c r="I21" s="24"/>
      <c r="J21" s="171">
        <f t="shared" si="0"/>
        <v>0</v>
      </c>
      <c r="K21" s="132"/>
    </row>
    <row r="22" spans="1:11" s="3" customFormat="1" ht="14.4" x14ac:dyDescent="0.3">
      <c r="A22" s="21">
        <v>21</v>
      </c>
      <c r="B22" s="197" t="s">
        <v>241</v>
      </c>
      <c r="C22" s="197" t="s">
        <v>243</v>
      </c>
      <c r="D22" s="116"/>
      <c r="E22" s="26"/>
      <c r="F22" s="24"/>
      <c r="G22" s="24"/>
      <c r="H22" s="24"/>
      <c r="I22" s="24"/>
      <c r="J22" s="171">
        <f t="shared" si="0"/>
        <v>0</v>
      </c>
      <c r="K22" s="132"/>
    </row>
    <row r="23" spans="1:11" ht="14.4" x14ac:dyDescent="0.3">
      <c r="A23" s="21">
        <v>22</v>
      </c>
      <c r="B23" s="197" t="s">
        <v>44</v>
      </c>
      <c r="C23" s="197" t="s">
        <v>244</v>
      </c>
      <c r="D23" s="116"/>
      <c r="E23" s="26"/>
      <c r="F23" s="24"/>
      <c r="G23" s="24"/>
      <c r="H23" s="24"/>
      <c r="I23" s="24"/>
      <c r="J23" s="171">
        <f t="shared" si="0"/>
        <v>0</v>
      </c>
      <c r="K23" s="132"/>
    </row>
    <row r="24" spans="1:11" s="3" customFormat="1" ht="14.4" x14ac:dyDescent="0.3">
      <c r="A24" s="21">
        <v>23</v>
      </c>
      <c r="B24" s="197" t="s">
        <v>239</v>
      </c>
      <c r="C24" s="197" t="s">
        <v>259</v>
      </c>
      <c r="D24" s="116"/>
      <c r="E24" s="26"/>
      <c r="F24" s="24"/>
      <c r="G24" s="24"/>
      <c r="H24" s="24"/>
      <c r="I24" s="24"/>
      <c r="J24" s="171">
        <f t="shared" si="0"/>
        <v>0</v>
      </c>
      <c r="K24" s="132"/>
    </row>
    <row r="25" spans="1:11" s="1" customFormat="1" ht="14.4" x14ac:dyDescent="0.3">
      <c r="A25" s="21">
        <v>24</v>
      </c>
      <c r="B25" s="197" t="s">
        <v>39</v>
      </c>
      <c r="C25" s="197" t="s">
        <v>238</v>
      </c>
      <c r="D25" s="116"/>
      <c r="E25" s="26"/>
      <c r="F25" s="24"/>
      <c r="G25" s="24"/>
      <c r="H25" s="24"/>
      <c r="I25" s="24"/>
      <c r="J25" s="171">
        <f>SUM(E25:I25)</f>
        <v>0</v>
      </c>
      <c r="K25" s="132"/>
    </row>
    <row r="26" spans="1:11" s="3" customFormat="1" ht="14.4" x14ac:dyDescent="0.3">
      <c r="A26" s="21">
        <v>25</v>
      </c>
      <c r="B26" s="197" t="s">
        <v>29</v>
      </c>
      <c r="C26" s="197" t="s">
        <v>208</v>
      </c>
      <c r="D26" s="116"/>
      <c r="E26" s="26"/>
      <c r="F26" s="24"/>
      <c r="G26" s="24"/>
      <c r="H26" s="24"/>
      <c r="I26" s="24"/>
      <c r="J26" s="171">
        <f>SUM(E26:I26)</f>
        <v>0</v>
      </c>
      <c r="K26" s="132"/>
    </row>
    <row r="27" spans="1:11" ht="14.4" x14ac:dyDescent="0.3">
      <c r="A27" s="21">
        <v>26</v>
      </c>
      <c r="B27" s="197" t="s">
        <v>223</v>
      </c>
      <c r="C27" s="197" t="s">
        <v>224</v>
      </c>
      <c r="D27" s="116"/>
      <c r="E27" s="26"/>
      <c r="F27" s="24"/>
      <c r="G27" s="24"/>
      <c r="H27" s="24"/>
      <c r="I27" s="24"/>
      <c r="J27" s="171">
        <f>SUM(E27:I27)</f>
        <v>0</v>
      </c>
      <c r="K27" s="132"/>
    </row>
    <row r="28" spans="1:11" s="1" customFormat="1" ht="14.4" x14ac:dyDescent="0.3">
      <c r="A28" s="21">
        <v>27</v>
      </c>
      <c r="B28" s="197" t="s">
        <v>91</v>
      </c>
      <c r="C28" s="197" t="s">
        <v>233</v>
      </c>
      <c r="D28" s="116"/>
      <c r="E28" s="26"/>
      <c r="F28" s="24"/>
      <c r="G28" s="24"/>
      <c r="H28" s="24"/>
      <c r="I28" s="24"/>
      <c r="J28" s="171">
        <f t="shared" si="0"/>
        <v>0</v>
      </c>
      <c r="K28" s="132"/>
    </row>
    <row r="29" spans="1:11" s="1" customFormat="1" ht="14.4" x14ac:dyDescent="0.3">
      <c r="A29" s="21">
        <v>28</v>
      </c>
      <c r="B29" s="197" t="s">
        <v>206</v>
      </c>
      <c r="C29" s="197" t="s">
        <v>165</v>
      </c>
      <c r="D29" s="116"/>
      <c r="E29" s="26"/>
      <c r="F29" s="24"/>
      <c r="G29" s="24"/>
      <c r="H29" s="24"/>
      <c r="I29" s="24"/>
      <c r="J29" s="171">
        <f t="shared" si="0"/>
        <v>0</v>
      </c>
      <c r="K29" s="132"/>
    </row>
    <row r="30" spans="1:11" ht="14.4" x14ac:dyDescent="0.3">
      <c r="A30" s="21">
        <v>29</v>
      </c>
      <c r="B30" s="197" t="s">
        <v>215</v>
      </c>
      <c r="C30" s="197" t="s">
        <v>216</v>
      </c>
      <c r="D30" s="116"/>
      <c r="E30" s="26"/>
      <c r="F30" s="24"/>
      <c r="G30" s="24"/>
      <c r="H30" s="24"/>
      <c r="I30" s="24"/>
      <c r="J30" s="171">
        <f t="shared" si="0"/>
        <v>0</v>
      </c>
      <c r="K30" s="132"/>
    </row>
    <row r="31" spans="1:11" s="3" customFormat="1" ht="14.4" x14ac:dyDescent="0.3">
      <c r="A31" s="21">
        <v>30</v>
      </c>
      <c r="B31" s="197" t="s">
        <v>227</v>
      </c>
      <c r="C31" s="197" t="s">
        <v>228</v>
      </c>
      <c r="D31" s="116"/>
      <c r="E31" s="26"/>
      <c r="F31" s="24"/>
      <c r="G31" s="24"/>
      <c r="H31" s="24"/>
      <c r="I31" s="24"/>
      <c r="J31" s="171">
        <f t="shared" si="0"/>
        <v>0</v>
      </c>
      <c r="K31" s="132"/>
    </row>
    <row r="32" spans="1:11" s="3" customFormat="1" ht="14.4" x14ac:dyDescent="0.3">
      <c r="A32" s="21">
        <v>31</v>
      </c>
      <c r="B32" s="197" t="s">
        <v>29</v>
      </c>
      <c r="C32" s="197" t="s">
        <v>209</v>
      </c>
      <c r="D32" s="116"/>
      <c r="E32" s="26"/>
      <c r="F32" s="24"/>
      <c r="G32" s="24"/>
      <c r="H32" s="24"/>
      <c r="I32" s="24"/>
      <c r="J32" s="171">
        <f>SUM(E32:I32)</f>
        <v>0</v>
      </c>
      <c r="K32" s="132"/>
    </row>
    <row r="33" spans="1:18" ht="14.4" x14ac:dyDescent="0.3">
      <c r="A33" s="21">
        <v>32</v>
      </c>
      <c r="B33" s="197" t="s">
        <v>263</v>
      </c>
      <c r="C33" s="197" t="s">
        <v>264</v>
      </c>
      <c r="D33" s="116"/>
      <c r="E33" s="26"/>
      <c r="F33" s="24"/>
      <c r="G33" s="24"/>
      <c r="H33" s="24"/>
      <c r="I33" s="24"/>
      <c r="J33" s="171">
        <f t="shared" si="0"/>
        <v>0</v>
      </c>
      <c r="K33" s="132"/>
    </row>
    <row r="34" spans="1:18" s="3" customFormat="1" ht="14.4" x14ac:dyDescent="0.3">
      <c r="A34" s="21">
        <v>33</v>
      </c>
      <c r="B34" s="197" t="s">
        <v>249</v>
      </c>
      <c r="C34" s="197" t="s">
        <v>45</v>
      </c>
      <c r="D34" s="116"/>
      <c r="E34" s="26"/>
      <c r="F34" s="24"/>
      <c r="G34" s="24"/>
      <c r="H34" s="24"/>
      <c r="I34" s="24"/>
      <c r="J34" s="171">
        <f t="shared" si="0"/>
        <v>0</v>
      </c>
      <c r="K34" s="132"/>
    </row>
    <row r="35" spans="1:18" ht="14.4" x14ac:dyDescent="0.3">
      <c r="A35" s="21">
        <v>34</v>
      </c>
      <c r="B35" s="197" t="s">
        <v>239</v>
      </c>
      <c r="C35" s="197" t="s">
        <v>258</v>
      </c>
      <c r="D35" s="116"/>
      <c r="E35" s="26"/>
      <c r="F35" s="24"/>
      <c r="G35" s="24"/>
      <c r="H35" s="24"/>
      <c r="I35" s="24"/>
      <c r="J35" s="171">
        <f t="shared" si="0"/>
        <v>0</v>
      </c>
      <c r="K35" s="132"/>
    </row>
    <row r="36" spans="1:18" s="3" customFormat="1" ht="14.4" x14ac:dyDescent="0.3">
      <c r="A36" s="21">
        <v>35</v>
      </c>
      <c r="B36" s="197" t="s">
        <v>213</v>
      </c>
      <c r="C36" s="197" t="s">
        <v>214</v>
      </c>
      <c r="D36" s="116"/>
      <c r="E36" s="26"/>
      <c r="F36" s="24"/>
      <c r="G36" s="24"/>
      <c r="H36" s="24"/>
      <c r="I36" s="24"/>
      <c r="J36" s="171">
        <f t="shared" si="0"/>
        <v>0</v>
      </c>
      <c r="K36" s="132"/>
    </row>
    <row r="37" spans="1:18" ht="14.4" x14ac:dyDescent="0.3">
      <c r="A37" s="21">
        <v>45</v>
      </c>
      <c r="B37" s="197" t="s">
        <v>270</v>
      </c>
      <c r="C37" s="197" t="s">
        <v>271</v>
      </c>
      <c r="D37" s="116"/>
      <c r="E37" s="26"/>
      <c r="F37" s="24"/>
      <c r="G37" s="24"/>
      <c r="H37" s="24"/>
      <c r="I37" s="24"/>
      <c r="J37" s="171">
        <f>SUM(E37:I37)</f>
        <v>0</v>
      </c>
      <c r="K37" s="132"/>
      <c r="L37" s="47"/>
      <c r="M37" s="47"/>
      <c r="N37" s="47"/>
      <c r="O37" s="47"/>
      <c r="P37" s="47"/>
      <c r="Q37" s="47"/>
      <c r="R37" s="47"/>
    </row>
    <row r="38" spans="1:18" ht="14.4" x14ac:dyDescent="0.3">
      <c r="A38" s="21">
        <v>36</v>
      </c>
      <c r="B38" s="197" t="s">
        <v>277</v>
      </c>
      <c r="C38" s="197" t="s">
        <v>278</v>
      </c>
      <c r="D38" s="116"/>
      <c r="E38" s="26"/>
      <c r="F38" s="24"/>
      <c r="G38" s="24"/>
      <c r="H38" s="24"/>
      <c r="I38" s="24"/>
      <c r="J38" s="171">
        <f t="shared" ref="J38:J64" si="1">SUM(E38:I38)</f>
        <v>0</v>
      </c>
      <c r="K38" s="132"/>
    </row>
    <row r="39" spans="1:18" s="3" customFormat="1" ht="14.4" x14ac:dyDescent="0.3">
      <c r="A39" s="21">
        <v>37</v>
      </c>
      <c r="B39" s="197" t="s">
        <v>206</v>
      </c>
      <c r="C39" s="197" t="s">
        <v>207</v>
      </c>
      <c r="D39" s="116"/>
      <c r="E39" s="26"/>
      <c r="F39" s="24"/>
      <c r="G39" s="24"/>
      <c r="H39" s="24"/>
      <c r="I39" s="24"/>
      <c r="J39" s="171">
        <f t="shared" si="1"/>
        <v>0</v>
      </c>
      <c r="K39" s="132"/>
    </row>
    <row r="40" spans="1:18" ht="14.4" x14ac:dyDescent="0.3">
      <c r="A40" s="21">
        <v>38</v>
      </c>
      <c r="B40" s="197" t="s">
        <v>247</v>
      </c>
      <c r="C40" s="197" t="s">
        <v>248</v>
      </c>
      <c r="D40" s="116"/>
      <c r="E40" s="26"/>
      <c r="F40" s="24"/>
      <c r="G40" s="24"/>
      <c r="H40" s="24"/>
      <c r="I40" s="24"/>
      <c r="J40" s="171">
        <f t="shared" si="1"/>
        <v>0</v>
      </c>
      <c r="K40" s="132"/>
    </row>
    <row r="41" spans="1:18" ht="14.4" x14ac:dyDescent="0.3">
      <c r="A41" s="21">
        <v>39</v>
      </c>
      <c r="B41" s="197" t="s">
        <v>199</v>
      </c>
      <c r="C41" s="197" t="s">
        <v>202</v>
      </c>
      <c r="D41" s="116"/>
      <c r="E41" s="26"/>
      <c r="F41" s="24"/>
      <c r="G41" s="24"/>
      <c r="H41" s="24"/>
      <c r="I41" s="24"/>
      <c r="J41" s="171">
        <f t="shared" si="1"/>
        <v>0</v>
      </c>
      <c r="K41" s="132"/>
      <c r="L41" s="47"/>
      <c r="M41" s="47"/>
      <c r="N41" s="47"/>
      <c r="O41" s="47"/>
      <c r="P41" s="47"/>
      <c r="Q41" s="47"/>
      <c r="R41" s="47"/>
    </row>
    <row r="42" spans="1:18" ht="14.4" x14ac:dyDescent="0.3">
      <c r="A42" s="21">
        <v>40</v>
      </c>
      <c r="B42" s="197" t="s">
        <v>220</v>
      </c>
      <c r="C42" s="197" t="s">
        <v>221</v>
      </c>
      <c r="D42" s="116"/>
      <c r="E42" s="26"/>
      <c r="F42" s="24"/>
      <c r="G42" s="24"/>
      <c r="H42" s="24"/>
      <c r="I42" s="24"/>
      <c r="J42" s="171">
        <f t="shared" si="1"/>
        <v>0</v>
      </c>
      <c r="K42" s="132"/>
    </row>
    <row r="43" spans="1:18" ht="14.4" x14ac:dyDescent="0.3">
      <c r="A43" s="21">
        <v>41</v>
      </c>
      <c r="B43" s="197" t="s">
        <v>218</v>
      </c>
      <c r="C43" s="197" t="s">
        <v>219</v>
      </c>
      <c r="D43" s="116"/>
      <c r="E43" s="26"/>
      <c r="F43" s="24"/>
      <c r="G43" s="24"/>
      <c r="H43" s="24"/>
      <c r="I43" s="24"/>
      <c r="J43" s="171">
        <f t="shared" si="1"/>
        <v>0</v>
      </c>
      <c r="K43" s="132"/>
      <c r="L43" s="47"/>
      <c r="M43" s="47"/>
      <c r="N43" s="47"/>
      <c r="O43" s="47"/>
      <c r="P43" s="47"/>
      <c r="Q43" s="47"/>
      <c r="R43" s="47"/>
    </row>
    <row r="44" spans="1:18" ht="14.4" x14ac:dyDescent="0.3">
      <c r="A44" s="21">
        <v>42</v>
      </c>
      <c r="B44" s="197" t="s">
        <v>211</v>
      </c>
      <c r="C44" s="197" t="s">
        <v>212</v>
      </c>
      <c r="D44" s="116"/>
      <c r="E44" s="26"/>
      <c r="F44" s="24"/>
      <c r="G44" s="24"/>
      <c r="H44" s="24"/>
      <c r="I44" s="24"/>
      <c r="J44" s="171">
        <f t="shared" si="1"/>
        <v>0</v>
      </c>
      <c r="K44" s="132"/>
    </row>
    <row r="45" spans="1:18" ht="14.4" x14ac:dyDescent="0.3">
      <c r="A45" s="21">
        <v>43</v>
      </c>
      <c r="B45" s="197" t="s">
        <v>270</v>
      </c>
      <c r="C45" s="197" t="s">
        <v>23</v>
      </c>
      <c r="D45" s="116"/>
      <c r="E45" s="26"/>
      <c r="F45" s="24"/>
      <c r="G45" s="24"/>
      <c r="H45" s="24"/>
      <c r="I45" s="24"/>
      <c r="J45" s="171">
        <f t="shared" si="1"/>
        <v>0</v>
      </c>
      <c r="K45" s="132"/>
      <c r="L45" s="47"/>
      <c r="M45" s="47"/>
      <c r="N45" s="47"/>
      <c r="O45" s="47"/>
      <c r="P45" s="47"/>
      <c r="Q45" s="47"/>
      <c r="R45" s="47"/>
    </row>
    <row r="46" spans="1:18" ht="14.4" x14ac:dyDescent="0.3">
      <c r="A46" s="21">
        <v>44</v>
      </c>
      <c r="B46" s="197" t="s">
        <v>95</v>
      </c>
      <c r="C46" s="197" t="s">
        <v>257</v>
      </c>
      <c r="D46" s="116"/>
      <c r="E46" s="26"/>
      <c r="F46" s="24"/>
      <c r="G46" s="24"/>
      <c r="H46" s="24"/>
      <c r="I46" s="24"/>
      <c r="J46" s="171">
        <f t="shared" si="1"/>
        <v>0</v>
      </c>
      <c r="K46" s="132"/>
    </row>
    <row r="47" spans="1:18" ht="14.4" x14ac:dyDescent="0.3">
      <c r="A47" s="21">
        <v>46</v>
      </c>
      <c r="B47" s="197" t="s">
        <v>34</v>
      </c>
      <c r="C47" s="197" t="s">
        <v>246</v>
      </c>
      <c r="D47" s="116"/>
      <c r="E47" s="26"/>
      <c r="F47" s="24"/>
      <c r="G47" s="24"/>
      <c r="H47" s="24"/>
      <c r="I47" s="24"/>
      <c r="J47" s="171">
        <f t="shared" si="1"/>
        <v>0</v>
      </c>
      <c r="K47" s="132"/>
    </row>
    <row r="48" spans="1:18" ht="14.4" x14ac:dyDescent="0.3">
      <c r="A48" s="21">
        <v>47</v>
      </c>
      <c r="B48" s="197" t="s">
        <v>249</v>
      </c>
      <c r="C48" s="197" t="s">
        <v>250</v>
      </c>
      <c r="D48" s="116"/>
      <c r="E48" s="26"/>
      <c r="F48" s="24"/>
      <c r="G48" s="24"/>
      <c r="H48" s="24"/>
      <c r="I48" s="24"/>
      <c r="J48" s="171">
        <f t="shared" si="1"/>
        <v>0</v>
      </c>
      <c r="K48" s="132"/>
      <c r="L48" s="47"/>
      <c r="M48" s="47"/>
      <c r="N48" s="47"/>
      <c r="O48" s="47"/>
      <c r="P48" s="47"/>
      <c r="Q48" s="47"/>
      <c r="R48" s="47"/>
    </row>
    <row r="49" spans="1:18" ht="14.4" x14ac:dyDescent="0.3">
      <c r="A49" s="21">
        <v>48</v>
      </c>
      <c r="B49" s="197" t="s">
        <v>124</v>
      </c>
      <c r="C49" s="197" t="s">
        <v>251</v>
      </c>
      <c r="D49" s="116"/>
      <c r="E49" s="26"/>
      <c r="F49" s="24"/>
      <c r="G49" s="24"/>
      <c r="H49" s="24"/>
      <c r="I49" s="24"/>
      <c r="J49" s="171">
        <f t="shared" si="1"/>
        <v>0</v>
      </c>
      <c r="K49" s="132"/>
    </row>
    <row r="50" spans="1:18" ht="14.4" x14ac:dyDescent="0.3">
      <c r="A50" s="21">
        <v>49</v>
      </c>
      <c r="B50" s="197" t="s">
        <v>215</v>
      </c>
      <c r="C50" s="197" t="s">
        <v>217</v>
      </c>
      <c r="D50" s="116"/>
      <c r="E50" s="26"/>
      <c r="F50" s="24"/>
      <c r="G50" s="24"/>
      <c r="H50" s="24"/>
      <c r="I50" s="24"/>
      <c r="J50" s="171">
        <f t="shared" si="1"/>
        <v>0</v>
      </c>
      <c r="K50" s="132"/>
      <c r="L50" s="47"/>
      <c r="M50" s="47"/>
      <c r="N50" s="47"/>
      <c r="O50" s="47"/>
      <c r="P50" s="47"/>
      <c r="Q50" s="47"/>
      <c r="R50" s="47"/>
    </row>
    <row r="51" spans="1:18" ht="14.4" x14ac:dyDescent="0.3">
      <c r="A51" s="21">
        <v>50</v>
      </c>
      <c r="B51" s="197" t="s">
        <v>283</v>
      </c>
      <c r="C51" s="197" t="s">
        <v>284</v>
      </c>
      <c r="D51" s="116"/>
      <c r="E51" s="26"/>
      <c r="F51" s="24"/>
      <c r="G51" s="24"/>
      <c r="H51" s="24"/>
      <c r="I51" s="24"/>
      <c r="J51" s="171">
        <f t="shared" si="1"/>
        <v>0</v>
      </c>
      <c r="K51" s="132"/>
    </row>
    <row r="52" spans="1:18" ht="14.4" x14ac:dyDescent="0.3">
      <c r="A52" s="21">
        <v>51</v>
      </c>
      <c r="B52" s="197" t="s">
        <v>225</v>
      </c>
      <c r="C52" s="197" t="s">
        <v>226</v>
      </c>
      <c r="D52" s="116"/>
      <c r="E52" s="26"/>
      <c r="F52" s="24"/>
      <c r="G52" s="24"/>
      <c r="H52" s="24"/>
      <c r="I52" s="24"/>
      <c r="J52" s="171">
        <f t="shared" si="1"/>
        <v>0</v>
      </c>
      <c r="K52" s="132"/>
      <c r="L52" s="47"/>
      <c r="M52" s="47"/>
      <c r="N52" s="47"/>
      <c r="O52" s="47"/>
      <c r="P52" s="47"/>
      <c r="Q52" s="47"/>
      <c r="R52" s="47"/>
    </row>
    <row r="53" spans="1:18" ht="14.4" x14ac:dyDescent="0.3">
      <c r="A53" s="21">
        <v>52</v>
      </c>
      <c r="B53" s="197" t="s">
        <v>263</v>
      </c>
      <c r="C53" s="197" t="s">
        <v>266</v>
      </c>
      <c r="D53" s="116"/>
      <c r="E53" s="26"/>
      <c r="F53" s="24"/>
      <c r="G53" s="24"/>
      <c r="H53" s="24"/>
      <c r="I53" s="24"/>
      <c r="J53" s="171">
        <f t="shared" si="1"/>
        <v>0</v>
      </c>
      <c r="K53" s="132"/>
    </row>
    <row r="54" spans="1:18" ht="14.4" x14ac:dyDescent="0.3">
      <c r="A54" s="21">
        <v>53</v>
      </c>
      <c r="B54" s="197" t="s">
        <v>129</v>
      </c>
      <c r="C54" s="197" t="s">
        <v>197</v>
      </c>
      <c r="D54" s="116"/>
      <c r="E54" s="26"/>
      <c r="F54" s="24"/>
      <c r="G54" s="24"/>
      <c r="H54" s="24"/>
      <c r="I54" s="24"/>
      <c r="J54" s="171">
        <f t="shared" si="1"/>
        <v>0</v>
      </c>
      <c r="K54" s="132"/>
      <c r="L54" s="47"/>
      <c r="M54" s="47"/>
      <c r="N54" s="47"/>
      <c r="O54" s="47"/>
      <c r="P54" s="47"/>
      <c r="Q54" s="47"/>
      <c r="R54" s="47"/>
    </row>
    <row r="55" spans="1:18" ht="14.4" x14ac:dyDescent="0.3">
      <c r="A55" s="21">
        <v>54</v>
      </c>
      <c r="B55" s="197" t="s">
        <v>215</v>
      </c>
      <c r="C55" s="197" t="s">
        <v>94</v>
      </c>
      <c r="D55" s="116"/>
      <c r="E55" s="26"/>
      <c r="F55" s="24"/>
      <c r="G55" s="24"/>
      <c r="H55" s="24"/>
      <c r="I55" s="24"/>
      <c r="J55" s="171">
        <f t="shared" si="1"/>
        <v>0</v>
      </c>
      <c r="K55" s="132"/>
    </row>
    <row r="56" spans="1:18" s="3" customFormat="1" ht="14.4" x14ac:dyDescent="0.3">
      <c r="A56" s="21">
        <v>55</v>
      </c>
      <c r="B56" s="197" t="s">
        <v>239</v>
      </c>
      <c r="C56" s="197" t="s">
        <v>240</v>
      </c>
      <c r="D56" s="116"/>
      <c r="E56" s="26"/>
      <c r="F56" s="24"/>
      <c r="G56" s="24"/>
      <c r="H56" s="24"/>
      <c r="I56" s="24"/>
      <c r="J56" s="171">
        <f>SUM(E56:I56)</f>
        <v>0</v>
      </c>
      <c r="K56" s="132"/>
    </row>
    <row r="57" spans="1:18" ht="14.4" x14ac:dyDescent="0.3">
      <c r="A57" s="21">
        <v>56</v>
      </c>
      <c r="B57" s="197" t="s">
        <v>273</v>
      </c>
      <c r="C57" s="197" t="s">
        <v>274</v>
      </c>
      <c r="D57" s="116"/>
      <c r="E57" s="26"/>
      <c r="F57" s="24"/>
      <c r="G57" s="24"/>
      <c r="H57" s="24"/>
      <c r="I57" s="24"/>
      <c r="J57" s="171">
        <f t="shared" si="1"/>
        <v>0</v>
      </c>
      <c r="K57" s="132"/>
      <c r="L57" s="47"/>
      <c r="M57" s="47"/>
      <c r="N57" s="47"/>
      <c r="O57" s="47"/>
      <c r="P57" s="47"/>
      <c r="Q57" s="47"/>
      <c r="R57" s="47"/>
    </row>
    <row r="58" spans="1:18" ht="14.4" x14ac:dyDescent="0.3">
      <c r="A58" s="21">
        <v>57</v>
      </c>
      <c r="B58" s="197" t="s">
        <v>199</v>
      </c>
      <c r="C58" s="197" t="s">
        <v>200</v>
      </c>
      <c r="D58" s="116"/>
      <c r="E58" s="26"/>
      <c r="F58" s="24"/>
      <c r="G58" s="24"/>
      <c r="H58" s="24"/>
      <c r="I58" s="24"/>
      <c r="J58" s="171">
        <f t="shared" si="1"/>
        <v>0</v>
      </c>
      <c r="K58" s="132"/>
    </row>
    <row r="59" spans="1:18" ht="14.4" x14ac:dyDescent="0.3">
      <c r="A59" s="21">
        <v>58</v>
      </c>
      <c r="B59" s="197" t="s">
        <v>268</v>
      </c>
      <c r="C59" s="197" t="s">
        <v>269</v>
      </c>
      <c r="D59" s="116"/>
      <c r="E59" s="26"/>
      <c r="F59" s="24"/>
      <c r="G59" s="24"/>
      <c r="H59" s="24"/>
      <c r="I59" s="24"/>
      <c r="J59" s="171">
        <f t="shared" si="1"/>
        <v>0</v>
      </c>
      <c r="K59" s="132"/>
      <c r="L59" s="47"/>
      <c r="M59" s="47"/>
      <c r="N59" s="47"/>
      <c r="O59" s="47"/>
      <c r="P59" s="47"/>
      <c r="Q59" s="47"/>
      <c r="R59" s="47"/>
    </row>
    <row r="60" spans="1:18" ht="14.4" x14ac:dyDescent="0.3">
      <c r="A60" s="21">
        <v>59</v>
      </c>
      <c r="B60" s="197" t="s">
        <v>150</v>
      </c>
      <c r="C60" s="197" t="s">
        <v>275</v>
      </c>
      <c r="D60" s="116"/>
      <c r="E60" s="26"/>
      <c r="F60" s="24"/>
      <c r="G60" s="24"/>
      <c r="H60" s="24"/>
      <c r="I60" s="24"/>
      <c r="J60" s="171">
        <f t="shared" si="1"/>
        <v>0</v>
      </c>
      <c r="K60" s="132"/>
    </row>
    <row r="61" spans="1:18" ht="14.4" x14ac:dyDescent="0.3">
      <c r="A61" s="21">
        <v>60</v>
      </c>
      <c r="B61" s="197" t="s">
        <v>203</v>
      </c>
      <c r="C61" s="197" t="s">
        <v>205</v>
      </c>
      <c r="D61" s="116"/>
      <c r="E61" s="26"/>
      <c r="F61" s="24"/>
      <c r="G61" s="24"/>
      <c r="H61" s="24"/>
      <c r="I61" s="24"/>
      <c r="J61" s="171">
        <f t="shared" si="1"/>
        <v>0</v>
      </c>
      <c r="K61" s="132"/>
      <c r="L61" s="47"/>
      <c r="M61" s="47"/>
      <c r="N61" s="47"/>
      <c r="O61" s="47"/>
      <c r="P61" s="47"/>
      <c r="Q61" s="47"/>
      <c r="R61" s="47"/>
    </row>
    <row r="62" spans="1:18" ht="14.4" x14ac:dyDescent="0.3">
      <c r="A62" s="21">
        <v>61</v>
      </c>
      <c r="B62" s="197" t="s">
        <v>270</v>
      </c>
      <c r="C62" s="197" t="s">
        <v>235</v>
      </c>
      <c r="D62" s="116"/>
      <c r="E62" s="26"/>
      <c r="F62" s="24"/>
      <c r="G62" s="24"/>
      <c r="H62" s="24"/>
      <c r="I62" s="24"/>
      <c r="J62" s="171">
        <f t="shared" si="1"/>
        <v>0</v>
      </c>
      <c r="K62" s="132"/>
    </row>
    <row r="63" spans="1:18" ht="14.4" x14ac:dyDescent="0.3">
      <c r="A63" s="21">
        <v>62</v>
      </c>
      <c r="B63" s="197" t="s">
        <v>281</v>
      </c>
      <c r="C63" s="197" t="s">
        <v>282</v>
      </c>
      <c r="D63" s="116"/>
      <c r="E63" s="26"/>
      <c r="F63" s="24"/>
      <c r="G63" s="24"/>
      <c r="H63" s="24"/>
      <c r="I63" s="24"/>
      <c r="J63" s="171">
        <f t="shared" si="1"/>
        <v>0</v>
      </c>
      <c r="K63" s="132"/>
      <c r="L63" s="47"/>
      <c r="M63" s="47"/>
      <c r="N63" s="47"/>
      <c r="O63" s="47"/>
      <c r="P63" s="47"/>
      <c r="Q63" s="47"/>
      <c r="R63" s="47"/>
    </row>
    <row r="64" spans="1:18" ht="14.4" x14ac:dyDescent="0.3">
      <c r="A64" s="21">
        <v>63</v>
      </c>
      <c r="B64" s="197" t="s">
        <v>91</v>
      </c>
      <c r="C64" s="197" t="s">
        <v>234</v>
      </c>
      <c r="D64" s="116"/>
      <c r="E64" s="26"/>
      <c r="F64" s="24"/>
      <c r="G64" s="24"/>
      <c r="H64" s="24"/>
      <c r="I64" s="24"/>
      <c r="J64" s="171">
        <f t="shared" si="1"/>
        <v>0</v>
      </c>
      <c r="K64" s="132"/>
    </row>
    <row r="65" spans="1:11" ht="14.4" x14ac:dyDescent="0.3">
      <c r="A65" s="21">
        <v>64</v>
      </c>
      <c r="B65" s="197" t="s">
        <v>223</v>
      </c>
      <c r="C65" s="197" t="s">
        <v>105</v>
      </c>
      <c r="D65" s="116"/>
      <c r="E65" s="26"/>
      <c r="F65" s="24"/>
      <c r="G65" s="24"/>
      <c r="H65" s="24"/>
      <c r="I65" s="24"/>
      <c r="J65" s="171">
        <f t="shared" ref="J65:J70" si="2">SUM(E65:I65)</f>
        <v>0</v>
      </c>
      <c r="K65" s="132"/>
    </row>
    <row r="66" spans="1:11" ht="14.4" x14ac:dyDescent="0.3">
      <c r="A66" s="21">
        <v>65</v>
      </c>
      <c r="B66" s="197" t="s">
        <v>195</v>
      </c>
      <c r="C66" s="197" t="s">
        <v>196</v>
      </c>
      <c r="D66" s="116"/>
      <c r="E66" s="26"/>
      <c r="F66" s="24"/>
      <c r="G66" s="24"/>
      <c r="H66" s="24"/>
      <c r="I66" s="24"/>
      <c r="J66" s="171">
        <f t="shared" si="2"/>
        <v>0</v>
      </c>
      <c r="K66" s="132"/>
    </row>
    <row r="67" spans="1:11" ht="14.4" x14ac:dyDescent="0.3">
      <c r="A67" s="21">
        <v>66</v>
      </c>
      <c r="B67" s="197" t="s">
        <v>134</v>
      </c>
      <c r="C67" s="197" t="s">
        <v>222</v>
      </c>
      <c r="D67" s="116"/>
      <c r="E67" s="26"/>
      <c r="F67" s="24"/>
      <c r="G67" s="24"/>
      <c r="H67" s="24"/>
      <c r="I67" s="24"/>
      <c r="J67" s="171">
        <f t="shared" si="2"/>
        <v>0</v>
      </c>
      <c r="K67" s="132"/>
    </row>
    <row r="68" spans="1:11" ht="14.4" x14ac:dyDescent="0.3">
      <c r="A68" s="21">
        <v>67</v>
      </c>
      <c r="B68" s="197" t="s">
        <v>286</v>
      </c>
      <c r="C68" s="197" t="s">
        <v>222</v>
      </c>
      <c r="D68" s="116"/>
      <c r="E68" s="26"/>
      <c r="F68" s="24"/>
      <c r="G68" s="24"/>
      <c r="H68" s="24"/>
      <c r="I68" s="24"/>
      <c r="J68" s="171">
        <f t="shared" si="2"/>
        <v>0</v>
      </c>
      <c r="K68" s="132"/>
    </row>
    <row r="69" spans="1:11" ht="14.4" x14ac:dyDescent="0.3">
      <c r="A69" s="21">
        <v>68</v>
      </c>
      <c r="B69" s="197" t="s">
        <v>124</v>
      </c>
      <c r="C69" s="197" t="s">
        <v>252</v>
      </c>
      <c r="D69" s="116"/>
      <c r="E69" s="26"/>
      <c r="F69" s="24"/>
      <c r="G69" s="24"/>
      <c r="H69" s="24"/>
      <c r="I69" s="24"/>
      <c r="J69" s="171">
        <f t="shared" si="2"/>
        <v>0</v>
      </c>
      <c r="K69" s="132"/>
    </row>
    <row r="70" spans="1:11" ht="14.4" x14ac:dyDescent="0.3">
      <c r="A70" s="21">
        <v>69</v>
      </c>
      <c r="B70" s="197" t="s">
        <v>261</v>
      </c>
      <c r="C70" s="197" t="s">
        <v>262</v>
      </c>
      <c r="D70" s="116"/>
      <c r="E70" s="26"/>
      <c r="F70" s="24"/>
      <c r="G70" s="24"/>
      <c r="H70" s="24"/>
      <c r="I70" s="24"/>
      <c r="J70" s="171">
        <f t="shared" si="2"/>
        <v>0</v>
      </c>
      <c r="K70" s="132"/>
    </row>
    <row r="71" spans="1:11" ht="14.4" x14ac:dyDescent="0.3">
      <c r="A71" s="21">
        <v>70</v>
      </c>
      <c r="B71" s="197" t="s">
        <v>39</v>
      </c>
      <c r="C71" s="197" t="s">
        <v>236</v>
      </c>
      <c r="D71" s="116"/>
      <c r="E71" s="26"/>
      <c r="F71" s="24"/>
      <c r="G71" s="24"/>
      <c r="H71" s="24"/>
      <c r="I71" s="24"/>
      <c r="J71" s="171">
        <f t="shared" ref="J71:J74" si="3">SUM(E71:I71)</f>
        <v>0</v>
      </c>
      <c r="K71" s="132"/>
    </row>
    <row r="72" spans="1:11" ht="14.4" x14ac:dyDescent="0.3">
      <c r="A72" s="21">
        <v>71</v>
      </c>
      <c r="B72" s="197" t="s">
        <v>231</v>
      </c>
      <c r="C72" s="197" t="s">
        <v>232</v>
      </c>
      <c r="D72" s="116"/>
      <c r="E72" s="26"/>
      <c r="F72" s="24"/>
      <c r="G72" s="24"/>
      <c r="H72" s="24"/>
      <c r="I72" s="24"/>
      <c r="J72" s="171">
        <f t="shared" si="3"/>
        <v>0</v>
      </c>
      <c r="K72" s="132"/>
    </row>
    <row r="73" spans="1:11" ht="14.4" x14ac:dyDescent="0.3">
      <c r="A73" s="21">
        <v>72</v>
      </c>
      <c r="B73" s="197" t="s">
        <v>42</v>
      </c>
      <c r="C73" s="197" t="s">
        <v>285</v>
      </c>
      <c r="D73" s="116"/>
      <c r="E73" s="26"/>
      <c r="F73" s="24"/>
      <c r="G73" s="24"/>
      <c r="H73" s="24"/>
      <c r="I73" s="24"/>
      <c r="J73" s="171">
        <f t="shared" si="3"/>
        <v>0</v>
      </c>
      <c r="K73" s="132"/>
    </row>
    <row r="74" spans="1:11" ht="14.4" x14ac:dyDescent="0.3">
      <c r="A74" s="21">
        <v>73</v>
      </c>
      <c r="B74" s="197" t="s">
        <v>270</v>
      </c>
      <c r="C74" s="197" t="s">
        <v>272</v>
      </c>
      <c r="D74" s="116"/>
      <c r="E74" s="26"/>
      <c r="F74" s="24"/>
      <c r="G74" s="24"/>
      <c r="H74" s="24"/>
      <c r="I74" s="24"/>
      <c r="J74" s="171">
        <f t="shared" si="3"/>
        <v>0</v>
      </c>
      <c r="K74" s="132"/>
    </row>
    <row r="75" spans="1:11" ht="14.4" x14ac:dyDescent="0.3">
      <c r="A75" s="21">
        <v>74</v>
      </c>
      <c r="B75" s="197" t="s">
        <v>229</v>
      </c>
      <c r="C75" s="197" t="s">
        <v>230</v>
      </c>
      <c r="D75" s="116"/>
      <c r="E75" s="26"/>
      <c r="F75" s="24"/>
      <c r="G75" s="24"/>
      <c r="H75" s="24"/>
      <c r="I75" s="24"/>
      <c r="J75" s="171">
        <f t="shared" ref="J75" si="4">SUM(E75:I75)</f>
        <v>0</v>
      </c>
      <c r="K75" s="132"/>
    </row>
  </sheetData>
  <sheetProtection algorithmName="SHA-512" hashValue="IgiZKbQZ6mheMcZKdOL/f+fhEvhAaR8dn7Lp5O9TRo3W+nRjH2G98EwW5Y8fthSfXLCb2MGK8YTA1uZQu+P6kQ==" saltValue="1sxbXXWYb3wGxSFzxw2UEA==" spinCount="100000" sheet="1" objects="1" scenarios="1"/>
  <sortState xmlns:xlrd2="http://schemas.microsoft.com/office/spreadsheetml/2017/richdata2" ref="A3:C75">
    <sortCondition ref="A2:A75"/>
  </sortState>
  <printOptions headings="1" gridLines="1"/>
  <pageMargins left="0.7" right="0.7" top="0.75" bottom="0.75" header="0.3" footer="0.3"/>
  <pageSetup scale="89" fitToHeight="0" orientation="landscape" r:id="rId1"/>
  <headerFooter>
    <oddHeader>&amp;C&amp;16Futurity Day 1 Results</oddHeader>
  </headerFooter>
  <rowBreaks count="1" manualBreakCount="1">
    <brk id="38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K75"/>
  <sheetViews>
    <sheetView topLeftCell="A37" zoomScaleNormal="100" workbookViewId="0">
      <selection activeCell="F47" sqref="F47"/>
    </sheetView>
  </sheetViews>
  <sheetFormatPr defaultRowHeight="13.8" x14ac:dyDescent="0.25"/>
  <cols>
    <col min="1" max="1" width="4.3984375" customWidth="1"/>
    <col min="2" max="2" width="25.8984375" customWidth="1"/>
    <col min="3" max="3" width="16" customWidth="1"/>
    <col min="4" max="4" width="9" style="117"/>
    <col min="10" max="10" width="9" style="181"/>
    <col min="11" max="11" width="9" style="117"/>
  </cols>
  <sheetData>
    <row r="1" spans="1:11" s="5" customFormat="1" ht="14.4" x14ac:dyDescent="0.3">
      <c r="A1" s="18"/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0" t="s">
        <v>8</v>
      </c>
      <c r="K1" s="146" t="s">
        <v>9</v>
      </c>
    </row>
    <row r="2" spans="1:11" s="3" customFormat="1" ht="14.4" x14ac:dyDescent="0.3">
      <c r="A2" s="21">
        <v>1</v>
      </c>
      <c r="B2" s="197" t="s">
        <v>229</v>
      </c>
      <c r="C2" s="197" t="s">
        <v>230</v>
      </c>
      <c r="D2" s="116"/>
      <c r="E2" s="26"/>
      <c r="F2" s="24"/>
      <c r="G2" s="24"/>
      <c r="H2" s="21"/>
      <c r="I2" s="21"/>
      <c r="J2" s="27">
        <f t="shared" ref="J2:J22" si="0">SUM(E2:I2)</f>
        <v>0</v>
      </c>
      <c r="K2" s="132"/>
    </row>
    <row r="3" spans="1:11" s="1" customFormat="1" ht="14.4" x14ac:dyDescent="0.3">
      <c r="A3" s="21">
        <v>2</v>
      </c>
      <c r="B3" s="197" t="s">
        <v>270</v>
      </c>
      <c r="C3" s="197" t="s">
        <v>272</v>
      </c>
      <c r="D3" s="116"/>
      <c r="E3" s="26"/>
      <c r="F3" s="24"/>
      <c r="G3" s="24"/>
      <c r="H3" s="21"/>
      <c r="I3" s="21"/>
      <c r="J3" s="27">
        <f t="shared" si="0"/>
        <v>0</v>
      </c>
      <c r="K3" s="132"/>
    </row>
    <row r="4" spans="1:11" s="3" customFormat="1" ht="14.4" x14ac:dyDescent="0.3">
      <c r="A4" s="21">
        <v>3</v>
      </c>
      <c r="B4" s="197" t="s">
        <v>42</v>
      </c>
      <c r="C4" s="197" t="s">
        <v>319</v>
      </c>
      <c r="D4" s="116"/>
      <c r="E4" s="26"/>
      <c r="F4" s="24"/>
      <c r="G4" s="24"/>
      <c r="H4" s="21"/>
      <c r="I4" s="21"/>
      <c r="J4" s="27">
        <f t="shared" si="0"/>
        <v>0</v>
      </c>
      <c r="K4" s="132"/>
    </row>
    <row r="5" spans="1:11" s="1" customFormat="1" ht="14.4" x14ac:dyDescent="0.3">
      <c r="A5" s="21">
        <v>4</v>
      </c>
      <c r="B5" s="197" t="s">
        <v>231</v>
      </c>
      <c r="C5" s="197" t="s">
        <v>232</v>
      </c>
      <c r="D5" s="116"/>
      <c r="E5" s="26"/>
      <c r="F5" s="24"/>
      <c r="G5" s="24"/>
      <c r="H5" s="21"/>
      <c r="I5" s="21"/>
      <c r="J5" s="27">
        <f t="shared" si="0"/>
        <v>0</v>
      </c>
      <c r="K5" s="132"/>
    </row>
    <row r="6" spans="1:11" s="3" customFormat="1" ht="14.4" x14ac:dyDescent="0.3">
      <c r="A6" s="21">
        <v>5</v>
      </c>
      <c r="B6" s="197" t="s">
        <v>39</v>
      </c>
      <c r="C6" s="197" t="s">
        <v>236</v>
      </c>
      <c r="D6" s="116"/>
      <c r="E6" s="26"/>
      <c r="F6" s="24"/>
      <c r="G6" s="24"/>
      <c r="H6" s="21"/>
      <c r="I6" s="21"/>
      <c r="J6" s="27">
        <f t="shared" si="0"/>
        <v>0</v>
      </c>
      <c r="K6" s="132"/>
    </row>
    <row r="7" spans="1:11" s="1" customFormat="1" ht="14.4" x14ac:dyDescent="0.3">
      <c r="A7" s="21">
        <v>6</v>
      </c>
      <c r="B7" s="197" t="s">
        <v>261</v>
      </c>
      <c r="C7" s="197" t="s">
        <v>262</v>
      </c>
      <c r="D7" s="116"/>
      <c r="E7" s="26"/>
      <c r="F7" s="24"/>
      <c r="G7" s="24"/>
      <c r="H7" s="21"/>
      <c r="I7" s="21"/>
      <c r="J7" s="27">
        <f t="shared" si="0"/>
        <v>0</v>
      </c>
      <c r="K7" s="132"/>
    </row>
    <row r="8" spans="1:11" s="3" customFormat="1" ht="14.4" x14ac:dyDescent="0.3">
      <c r="A8" s="21">
        <v>7</v>
      </c>
      <c r="B8" s="197" t="s">
        <v>124</v>
      </c>
      <c r="C8" s="197" t="s">
        <v>252</v>
      </c>
      <c r="D8" s="116"/>
      <c r="E8" s="26"/>
      <c r="F8" s="24"/>
      <c r="G8" s="24"/>
      <c r="H8" s="21"/>
      <c r="I8" s="21"/>
      <c r="J8" s="27">
        <f t="shared" si="0"/>
        <v>0</v>
      </c>
      <c r="K8" s="132"/>
    </row>
    <row r="9" spans="1:11" s="1" customFormat="1" ht="14.4" x14ac:dyDescent="0.3">
      <c r="A9" s="21">
        <v>8</v>
      </c>
      <c r="B9" s="197" t="s">
        <v>286</v>
      </c>
      <c r="C9" s="197" t="s">
        <v>222</v>
      </c>
      <c r="D9" s="116"/>
      <c r="E9" s="26"/>
      <c r="F9" s="24"/>
      <c r="G9" s="24"/>
      <c r="H9" s="21"/>
      <c r="I9" s="21"/>
      <c r="J9" s="27">
        <f t="shared" si="0"/>
        <v>0</v>
      </c>
      <c r="K9" s="132"/>
    </row>
    <row r="10" spans="1:11" s="3" customFormat="1" ht="14.4" x14ac:dyDescent="0.3">
      <c r="A10" s="21">
        <v>9</v>
      </c>
      <c r="B10" s="197" t="s">
        <v>134</v>
      </c>
      <c r="C10" s="197" t="s">
        <v>222</v>
      </c>
      <c r="D10" s="116"/>
      <c r="E10" s="26"/>
      <c r="F10" s="24"/>
      <c r="G10" s="24"/>
      <c r="H10" s="21"/>
      <c r="I10" s="21"/>
      <c r="J10" s="27">
        <f t="shared" si="0"/>
        <v>0</v>
      </c>
      <c r="K10" s="132"/>
    </row>
    <row r="11" spans="1:11" s="1" customFormat="1" ht="14.4" x14ac:dyDescent="0.3">
      <c r="A11" s="21">
        <v>10</v>
      </c>
      <c r="B11" s="197" t="s">
        <v>195</v>
      </c>
      <c r="C11" s="197" t="s">
        <v>196</v>
      </c>
      <c r="D11" s="116"/>
      <c r="E11" s="26"/>
      <c r="F11" s="24"/>
      <c r="G11" s="24"/>
      <c r="H11" s="21"/>
      <c r="I11" s="21"/>
      <c r="J11" s="27">
        <f t="shared" si="0"/>
        <v>0</v>
      </c>
      <c r="K11" s="132"/>
    </row>
    <row r="12" spans="1:11" s="3" customFormat="1" ht="14.4" x14ac:dyDescent="0.3">
      <c r="A12" s="21">
        <v>11</v>
      </c>
      <c r="B12" s="197" t="s">
        <v>223</v>
      </c>
      <c r="C12" s="197" t="s">
        <v>105</v>
      </c>
      <c r="D12" s="116"/>
      <c r="E12" s="26"/>
      <c r="F12" s="24"/>
      <c r="G12" s="24"/>
      <c r="H12" s="21"/>
      <c r="I12" s="21"/>
      <c r="J12" s="27">
        <f t="shared" si="0"/>
        <v>0</v>
      </c>
      <c r="K12" s="132"/>
    </row>
    <row r="13" spans="1:11" s="1" customFormat="1" ht="14.4" x14ac:dyDescent="0.3">
      <c r="A13" s="21">
        <v>12</v>
      </c>
      <c r="B13" s="197" t="s">
        <v>91</v>
      </c>
      <c r="C13" s="197" t="s">
        <v>234</v>
      </c>
      <c r="D13" s="116"/>
      <c r="E13" s="26"/>
      <c r="F13" s="24"/>
      <c r="G13" s="24"/>
      <c r="H13" s="21"/>
      <c r="I13" s="21"/>
      <c r="J13" s="27">
        <f>SUM(E13:I13)</f>
        <v>0</v>
      </c>
      <c r="K13" s="132"/>
    </row>
    <row r="14" spans="1:11" s="3" customFormat="1" ht="14.4" x14ac:dyDescent="0.3">
      <c r="A14" s="21">
        <v>13</v>
      </c>
      <c r="B14" s="197" t="s">
        <v>281</v>
      </c>
      <c r="C14" s="197" t="s">
        <v>282</v>
      </c>
      <c r="D14" s="116"/>
      <c r="E14" s="26"/>
      <c r="F14" s="24"/>
      <c r="G14" s="24"/>
      <c r="H14" s="21"/>
      <c r="I14" s="21"/>
      <c r="J14" s="27">
        <f t="shared" si="0"/>
        <v>0</v>
      </c>
      <c r="K14" s="132"/>
    </row>
    <row r="15" spans="1:11" s="1" customFormat="1" ht="14.4" x14ac:dyDescent="0.3">
      <c r="A15" s="21">
        <v>14</v>
      </c>
      <c r="B15" s="197" t="s">
        <v>270</v>
      </c>
      <c r="C15" s="197" t="s">
        <v>235</v>
      </c>
      <c r="D15" s="116"/>
      <c r="E15" s="26"/>
      <c r="F15" s="24"/>
      <c r="G15" s="24"/>
      <c r="H15" s="21"/>
      <c r="I15" s="21"/>
      <c r="J15" s="27">
        <f t="shared" si="0"/>
        <v>0</v>
      </c>
      <c r="K15" s="132"/>
    </row>
    <row r="16" spans="1:11" s="3" customFormat="1" ht="14.4" x14ac:dyDescent="0.3">
      <c r="A16" s="21">
        <v>15</v>
      </c>
      <c r="B16" s="197" t="s">
        <v>203</v>
      </c>
      <c r="C16" s="197" t="s">
        <v>205</v>
      </c>
      <c r="D16" s="116"/>
      <c r="E16" s="26"/>
      <c r="F16" s="24"/>
      <c r="G16" s="24"/>
      <c r="H16" s="21"/>
      <c r="I16" s="21"/>
      <c r="J16" s="27">
        <f t="shared" si="0"/>
        <v>0</v>
      </c>
      <c r="K16" s="132"/>
    </row>
    <row r="17" spans="1:11" ht="14.4" x14ac:dyDescent="0.3">
      <c r="A17" s="21">
        <v>16</v>
      </c>
      <c r="B17" s="197" t="s">
        <v>150</v>
      </c>
      <c r="C17" s="197" t="s">
        <v>275</v>
      </c>
      <c r="D17" s="116"/>
      <c r="E17" s="26"/>
      <c r="F17" s="24"/>
      <c r="G17" s="24"/>
      <c r="H17" s="24"/>
      <c r="I17" s="24"/>
      <c r="J17" s="27">
        <f t="shared" si="0"/>
        <v>0</v>
      </c>
      <c r="K17" s="132"/>
    </row>
    <row r="18" spans="1:11" s="3" customFormat="1" ht="14.4" x14ac:dyDescent="0.3">
      <c r="A18" s="21">
        <v>17</v>
      </c>
      <c r="B18" s="197" t="s">
        <v>268</v>
      </c>
      <c r="C18" s="197" t="s">
        <v>269</v>
      </c>
      <c r="D18" s="116"/>
      <c r="E18" s="26"/>
      <c r="F18" s="24"/>
      <c r="G18" s="24"/>
      <c r="H18" s="24"/>
      <c r="I18" s="24"/>
      <c r="J18" s="27">
        <f t="shared" si="0"/>
        <v>0</v>
      </c>
      <c r="K18" s="132"/>
    </row>
    <row r="19" spans="1:11" ht="14.4" x14ac:dyDescent="0.3">
      <c r="A19" s="21">
        <v>18</v>
      </c>
      <c r="B19" s="197" t="s">
        <v>199</v>
      </c>
      <c r="C19" s="197" t="s">
        <v>200</v>
      </c>
      <c r="D19" s="116"/>
      <c r="E19" s="26"/>
      <c r="F19" s="24"/>
      <c r="G19" s="24"/>
      <c r="H19" s="24"/>
      <c r="I19" s="24"/>
      <c r="J19" s="27">
        <f t="shared" si="0"/>
        <v>0</v>
      </c>
      <c r="K19" s="132"/>
    </row>
    <row r="20" spans="1:11" s="3" customFormat="1" ht="14.4" x14ac:dyDescent="0.3">
      <c r="A20" s="21">
        <v>19</v>
      </c>
      <c r="B20" s="197" t="s">
        <v>273</v>
      </c>
      <c r="C20" s="197" t="s">
        <v>274</v>
      </c>
      <c r="D20" s="116"/>
      <c r="E20" s="26"/>
      <c r="F20" s="24"/>
      <c r="G20" s="24"/>
      <c r="H20" s="24"/>
      <c r="I20" s="24"/>
      <c r="J20" s="27">
        <f t="shared" si="0"/>
        <v>0</v>
      </c>
      <c r="K20" s="132"/>
    </row>
    <row r="21" spans="1:11" ht="14.4" x14ac:dyDescent="0.3">
      <c r="A21" s="21">
        <v>20</v>
      </c>
      <c r="B21" s="197" t="s">
        <v>239</v>
      </c>
      <c r="C21" s="197" t="s">
        <v>240</v>
      </c>
      <c r="D21" s="116"/>
      <c r="E21" s="26"/>
      <c r="F21" s="24"/>
      <c r="G21" s="24"/>
      <c r="H21" s="24"/>
      <c r="I21" s="24"/>
      <c r="J21" s="27">
        <f t="shared" si="0"/>
        <v>0</v>
      </c>
      <c r="K21" s="132"/>
    </row>
    <row r="22" spans="1:11" s="3" customFormat="1" ht="14.4" x14ac:dyDescent="0.3">
      <c r="A22" s="21">
        <v>21</v>
      </c>
      <c r="B22" s="197" t="s">
        <v>215</v>
      </c>
      <c r="C22" s="197" t="s">
        <v>94</v>
      </c>
      <c r="D22" s="116"/>
      <c r="E22" s="26"/>
      <c r="F22" s="24"/>
      <c r="G22" s="24"/>
      <c r="H22" s="24"/>
      <c r="I22" s="24"/>
      <c r="J22" s="27">
        <f t="shared" si="0"/>
        <v>0</v>
      </c>
      <c r="K22" s="132"/>
    </row>
    <row r="23" spans="1:11" ht="14.4" x14ac:dyDescent="0.3">
      <c r="A23" s="21">
        <v>22</v>
      </c>
      <c r="B23" s="197" t="s">
        <v>129</v>
      </c>
      <c r="C23" s="197" t="s">
        <v>197</v>
      </c>
      <c r="D23" s="116"/>
      <c r="E23" s="26"/>
      <c r="F23" s="24"/>
      <c r="G23" s="24"/>
      <c r="H23" s="24"/>
      <c r="I23" s="24"/>
      <c r="J23" s="27">
        <f>SUM(E23:I23)</f>
        <v>0</v>
      </c>
      <c r="K23" s="132"/>
    </row>
    <row r="24" spans="1:11" s="3" customFormat="1" ht="14.4" x14ac:dyDescent="0.3">
      <c r="A24" s="21">
        <v>23</v>
      </c>
      <c r="B24" s="197" t="s">
        <v>263</v>
      </c>
      <c r="C24" s="197" t="s">
        <v>266</v>
      </c>
      <c r="D24" s="116"/>
      <c r="E24" s="26"/>
      <c r="F24" s="24"/>
      <c r="G24" s="24"/>
      <c r="H24" s="24"/>
      <c r="I24" s="24"/>
      <c r="J24" s="27">
        <f>SUM(E24:I24)</f>
        <v>0</v>
      </c>
      <c r="K24" s="132"/>
    </row>
    <row r="25" spans="1:11" s="3" customFormat="1" ht="14.4" x14ac:dyDescent="0.3">
      <c r="A25" s="21">
        <v>24</v>
      </c>
      <c r="B25" s="197" t="s">
        <v>225</v>
      </c>
      <c r="C25" s="197" t="s">
        <v>226</v>
      </c>
      <c r="D25" s="116"/>
      <c r="E25" s="26"/>
      <c r="F25" s="24"/>
      <c r="G25" s="24"/>
      <c r="H25" s="21"/>
      <c r="I25" s="21"/>
      <c r="J25" s="27">
        <f t="shared" ref="J25:J35" si="1">SUM(E25:I25)</f>
        <v>0</v>
      </c>
      <c r="K25" s="132"/>
    </row>
    <row r="26" spans="1:11" s="1" customFormat="1" ht="14.4" x14ac:dyDescent="0.3">
      <c r="A26" s="21">
        <v>25</v>
      </c>
      <c r="B26" s="197" t="s">
        <v>283</v>
      </c>
      <c r="C26" s="197" t="s">
        <v>284</v>
      </c>
      <c r="D26" s="116"/>
      <c r="E26" s="26"/>
      <c r="F26" s="24"/>
      <c r="G26" s="24"/>
      <c r="H26" s="21"/>
      <c r="I26" s="21"/>
      <c r="J26" s="27">
        <f t="shared" si="1"/>
        <v>0</v>
      </c>
      <c r="K26" s="132"/>
    </row>
    <row r="27" spans="1:11" s="3" customFormat="1" ht="14.4" x14ac:dyDescent="0.3">
      <c r="A27" s="21">
        <v>26</v>
      </c>
      <c r="B27" s="197" t="s">
        <v>215</v>
      </c>
      <c r="C27" s="197" t="s">
        <v>217</v>
      </c>
      <c r="D27" s="116"/>
      <c r="E27" s="26"/>
      <c r="F27" s="24"/>
      <c r="G27" s="24"/>
      <c r="H27" s="21"/>
      <c r="I27" s="21"/>
      <c r="J27" s="27">
        <f t="shared" si="1"/>
        <v>0</v>
      </c>
      <c r="K27" s="132"/>
    </row>
    <row r="28" spans="1:11" s="1" customFormat="1" ht="14.4" x14ac:dyDescent="0.3">
      <c r="A28" s="21">
        <v>27</v>
      </c>
      <c r="B28" s="197" t="s">
        <v>124</v>
      </c>
      <c r="C28" s="197" t="s">
        <v>251</v>
      </c>
      <c r="D28" s="116"/>
      <c r="E28" s="26"/>
      <c r="F28" s="24"/>
      <c r="G28" s="24"/>
      <c r="H28" s="21"/>
      <c r="I28" s="21"/>
      <c r="J28" s="27">
        <f t="shared" si="1"/>
        <v>0</v>
      </c>
      <c r="K28" s="132"/>
    </row>
    <row r="29" spans="1:11" s="3" customFormat="1" ht="14.4" x14ac:dyDescent="0.3">
      <c r="A29" s="21">
        <v>28</v>
      </c>
      <c r="B29" s="197" t="s">
        <v>249</v>
      </c>
      <c r="C29" s="197" t="s">
        <v>250</v>
      </c>
      <c r="D29" s="116"/>
      <c r="E29" s="26"/>
      <c r="F29" s="24"/>
      <c r="G29" s="24"/>
      <c r="H29" s="21"/>
      <c r="I29" s="21"/>
      <c r="J29" s="27">
        <f t="shared" si="1"/>
        <v>0</v>
      </c>
      <c r="K29" s="132"/>
    </row>
    <row r="30" spans="1:11" ht="14.4" x14ac:dyDescent="0.3">
      <c r="A30" s="21">
        <v>29</v>
      </c>
      <c r="B30" s="197" t="s">
        <v>34</v>
      </c>
      <c r="C30" s="197" t="s">
        <v>246</v>
      </c>
      <c r="D30" s="116"/>
      <c r="E30" s="26"/>
      <c r="F30" s="24"/>
      <c r="G30" s="24"/>
      <c r="H30" s="24"/>
      <c r="I30" s="24"/>
      <c r="J30" s="27">
        <f t="shared" si="1"/>
        <v>0</v>
      </c>
      <c r="K30" s="132"/>
    </row>
    <row r="31" spans="1:11" s="3" customFormat="1" ht="14.4" x14ac:dyDescent="0.3">
      <c r="A31" s="21">
        <v>30</v>
      </c>
      <c r="B31" s="197" t="s">
        <v>270</v>
      </c>
      <c r="C31" s="197" t="s">
        <v>271</v>
      </c>
      <c r="D31" s="116"/>
      <c r="E31" s="26"/>
      <c r="F31" s="24"/>
      <c r="G31" s="24"/>
      <c r="H31" s="24"/>
      <c r="I31" s="24"/>
      <c r="J31" s="27">
        <f t="shared" si="1"/>
        <v>0</v>
      </c>
      <c r="K31" s="132"/>
    </row>
    <row r="32" spans="1:11" ht="14.4" x14ac:dyDescent="0.3">
      <c r="A32" s="21">
        <v>31</v>
      </c>
      <c r="B32" s="197" t="s">
        <v>95</v>
      </c>
      <c r="C32" s="197" t="s">
        <v>257</v>
      </c>
      <c r="D32" s="116"/>
      <c r="E32" s="26"/>
      <c r="F32" s="24"/>
      <c r="G32" s="24"/>
      <c r="H32" s="24"/>
      <c r="I32" s="24"/>
      <c r="J32" s="27">
        <f t="shared" si="1"/>
        <v>0</v>
      </c>
      <c r="K32" s="132"/>
    </row>
    <row r="33" spans="1:11" s="3" customFormat="1" ht="14.4" x14ac:dyDescent="0.3">
      <c r="A33" s="21">
        <v>32</v>
      </c>
      <c r="B33" s="197" t="s">
        <v>270</v>
      </c>
      <c r="C33" s="197" t="s">
        <v>23</v>
      </c>
      <c r="D33" s="116"/>
      <c r="E33" s="26"/>
      <c r="F33" s="24"/>
      <c r="G33" s="24"/>
      <c r="H33" s="24"/>
      <c r="I33" s="24"/>
      <c r="J33" s="27">
        <f t="shared" si="1"/>
        <v>0</v>
      </c>
      <c r="K33" s="132"/>
    </row>
    <row r="34" spans="1:11" ht="14.4" x14ac:dyDescent="0.3">
      <c r="A34" s="21">
        <v>33</v>
      </c>
      <c r="B34" s="197" t="s">
        <v>211</v>
      </c>
      <c r="C34" s="197" t="s">
        <v>212</v>
      </c>
      <c r="D34" s="116"/>
      <c r="E34" s="26"/>
      <c r="F34" s="24"/>
      <c r="G34" s="24"/>
      <c r="H34" s="24"/>
      <c r="I34" s="24"/>
      <c r="J34" s="27">
        <f t="shared" si="1"/>
        <v>0</v>
      </c>
      <c r="K34" s="132"/>
    </row>
    <row r="35" spans="1:11" s="3" customFormat="1" ht="14.4" x14ac:dyDescent="0.3">
      <c r="A35" s="21">
        <v>34</v>
      </c>
      <c r="B35" s="197" t="s">
        <v>218</v>
      </c>
      <c r="C35" s="197" t="s">
        <v>219</v>
      </c>
      <c r="D35" s="116"/>
      <c r="E35" s="26"/>
      <c r="F35" s="24"/>
      <c r="G35" s="24"/>
      <c r="H35" s="24"/>
      <c r="I35" s="24"/>
      <c r="J35" s="27">
        <f t="shared" si="1"/>
        <v>0</v>
      </c>
      <c r="K35" s="132"/>
    </row>
    <row r="36" spans="1:11" ht="14.4" x14ac:dyDescent="0.3">
      <c r="A36" s="21">
        <v>35</v>
      </c>
      <c r="B36" s="197" t="s">
        <v>220</v>
      </c>
      <c r="C36" s="197" t="s">
        <v>221</v>
      </c>
      <c r="D36" s="116"/>
      <c r="E36" s="26"/>
      <c r="F36" s="24"/>
      <c r="G36" s="24"/>
      <c r="H36" s="24"/>
      <c r="I36" s="24"/>
      <c r="J36" s="27">
        <f>SUM(E36:I36)</f>
        <v>0</v>
      </c>
      <c r="K36" s="132"/>
    </row>
    <row r="37" spans="1:11" s="3" customFormat="1" ht="14.4" x14ac:dyDescent="0.3">
      <c r="A37" s="21">
        <v>36</v>
      </c>
      <c r="B37" s="197" t="s">
        <v>199</v>
      </c>
      <c r="C37" s="197" t="s">
        <v>202</v>
      </c>
      <c r="D37" s="116"/>
      <c r="E37" s="26"/>
      <c r="F37" s="24"/>
      <c r="G37" s="24"/>
      <c r="H37" s="24"/>
      <c r="I37" s="24"/>
      <c r="J37" s="27">
        <f>SUM(E37:I37)</f>
        <v>0</v>
      </c>
      <c r="K37" s="132"/>
    </row>
    <row r="38" spans="1:11" ht="14.4" x14ac:dyDescent="0.3">
      <c r="A38" s="21">
        <v>37</v>
      </c>
      <c r="B38" s="197" t="s">
        <v>247</v>
      </c>
      <c r="C38" s="197" t="s">
        <v>248</v>
      </c>
      <c r="D38" s="116"/>
      <c r="E38" s="26"/>
      <c r="F38" s="24"/>
      <c r="G38" s="24"/>
      <c r="H38" s="24"/>
      <c r="I38" s="24"/>
      <c r="J38" s="27">
        <f t="shared" ref="J38:J62" si="2">SUM(E38:I38)</f>
        <v>0</v>
      </c>
      <c r="K38" s="132"/>
    </row>
    <row r="39" spans="1:11" ht="14.4" x14ac:dyDescent="0.3">
      <c r="A39" s="21">
        <v>38</v>
      </c>
      <c r="B39" s="197" t="s">
        <v>206</v>
      </c>
      <c r="C39" s="197" t="s">
        <v>207</v>
      </c>
      <c r="D39" s="116"/>
      <c r="E39" s="26"/>
      <c r="F39" s="24"/>
      <c r="G39" s="24"/>
      <c r="H39" s="24"/>
      <c r="I39" s="24"/>
      <c r="J39" s="27">
        <f t="shared" si="2"/>
        <v>0</v>
      </c>
      <c r="K39" s="132"/>
    </row>
    <row r="40" spans="1:11" ht="14.4" x14ac:dyDescent="0.3">
      <c r="A40" s="21">
        <v>39</v>
      </c>
      <c r="B40" s="197" t="s">
        <v>277</v>
      </c>
      <c r="C40" s="197" t="s">
        <v>278</v>
      </c>
      <c r="D40" s="116"/>
      <c r="E40" s="26"/>
      <c r="F40" s="24"/>
      <c r="G40" s="24"/>
      <c r="H40" s="24"/>
      <c r="I40" s="24"/>
      <c r="J40" s="27">
        <f t="shared" si="2"/>
        <v>0</v>
      </c>
      <c r="K40" s="132"/>
    </row>
    <row r="41" spans="1:11" ht="14.4" x14ac:dyDescent="0.3">
      <c r="A41" s="21">
        <v>40</v>
      </c>
      <c r="B41" s="197" t="s">
        <v>213</v>
      </c>
      <c r="C41" s="197" t="s">
        <v>214</v>
      </c>
      <c r="D41" s="116"/>
      <c r="E41" s="26"/>
      <c r="F41" s="24"/>
      <c r="G41" s="24"/>
      <c r="H41" s="24"/>
      <c r="I41" s="24"/>
      <c r="J41" s="27">
        <f t="shared" si="2"/>
        <v>0</v>
      </c>
      <c r="K41" s="132"/>
    </row>
    <row r="42" spans="1:11" ht="14.4" x14ac:dyDescent="0.3">
      <c r="A42" s="21">
        <v>41</v>
      </c>
      <c r="B42" s="197" t="s">
        <v>239</v>
      </c>
      <c r="C42" s="197" t="s">
        <v>258</v>
      </c>
      <c r="D42" s="116"/>
      <c r="E42" s="26"/>
      <c r="F42" s="24"/>
      <c r="G42" s="24"/>
      <c r="H42" s="24"/>
      <c r="I42" s="24"/>
      <c r="J42" s="27">
        <f t="shared" si="2"/>
        <v>0</v>
      </c>
      <c r="K42" s="132"/>
    </row>
    <row r="43" spans="1:11" ht="14.4" x14ac:dyDescent="0.3">
      <c r="A43" s="21">
        <v>42</v>
      </c>
      <c r="B43" s="197" t="s">
        <v>249</v>
      </c>
      <c r="C43" s="197" t="s">
        <v>45</v>
      </c>
      <c r="D43" s="116"/>
      <c r="E43" s="26"/>
      <c r="F43" s="24"/>
      <c r="G43" s="24"/>
      <c r="H43" s="24"/>
      <c r="I43" s="24"/>
      <c r="J43" s="27">
        <f t="shared" si="2"/>
        <v>0</v>
      </c>
      <c r="K43" s="132"/>
    </row>
    <row r="44" spans="1:11" ht="14.4" x14ac:dyDescent="0.3">
      <c r="A44" s="21">
        <v>43</v>
      </c>
      <c r="B44" s="197" t="s">
        <v>263</v>
      </c>
      <c r="C44" s="197" t="s">
        <v>264</v>
      </c>
      <c r="D44" s="116"/>
      <c r="E44" s="26"/>
      <c r="F44" s="24"/>
      <c r="G44" s="24"/>
      <c r="H44" s="24"/>
      <c r="I44" s="24"/>
      <c r="J44" s="27">
        <f t="shared" si="2"/>
        <v>0</v>
      </c>
      <c r="K44" s="132"/>
    </row>
    <row r="45" spans="1:11" ht="14.4" x14ac:dyDescent="0.3">
      <c r="A45" s="21">
        <v>44</v>
      </c>
      <c r="B45" s="197" t="s">
        <v>29</v>
      </c>
      <c r="C45" s="197" t="s">
        <v>209</v>
      </c>
      <c r="D45" s="116"/>
      <c r="E45" s="26"/>
      <c r="F45" s="24"/>
      <c r="G45" s="24"/>
      <c r="H45" s="24"/>
      <c r="I45" s="24"/>
      <c r="J45" s="27">
        <f t="shared" si="2"/>
        <v>0</v>
      </c>
      <c r="K45" s="132"/>
    </row>
    <row r="46" spans="1:11" ht="14.4" x14ac:dyDescent="0.3">
      <c r="A46" s="21">
        <v>45</v>
      </c>
      <c r="B46" s="197" t="s">
        <v>227</v>
      </c>
      <c r="C46" s="197" t="s">
        <v>228</v>
      </c>
      <c r="D46" s="116"/>
      <c r="E46" s="26"/>
      <c r="F46" s="24"/>
      <c r="G46" s="24"/>
      <c r="H46" s="24"/>
      <c r="I46" s="24"/>
      <c r="J46" s="27">
        <f t="shared" si="2"/>
        <v>0</v>
      </c>
      <c r="K46" s="132"/>
    </row>
    <row r="47" spans="1:11" ht="14.4" x14ac:dyDescent="0.3">
      <c r="A47" s="21">
        <v>46</v>
      </c>
      <c r="B47" s="197" t="s">
        <v>215</v>
      </c>
      <c r="C47" s="197" t="s">
        <v>216</v>
      </c>
      <c r="D47" s="116"/>
      <c r="E47" s="26"/>
      <c r="F47" s="24"/>
      <c r="G47" s="24"/>
      <c r="H47" s="24"/>
      <c r="I47" s="24"/>
      <c r="J47" s="27">
        <f t="shared" si="2"/>
        <v>0</v>
      </c>
      <c r="K47" s="132"/>
    </row>
    <row r="48" spans="1:11" ht="14.4" x14ac:dyDescent="0.3">
      <c r="A48" s="21">
        <v>47</v>
      </c>
      <c r="B48" s="197" t="s">
        <v>206</v>
      </c>
      <c r="C48" s="197" t="s">
        <v>165</v>
      </c>
      <c r="D48" s="116"/>
      <c r="E48" s="26"/>
      <c r="F48" s="24"/>
      <c r="G48" s="24"/>
      <c r="H48" s="24"/>
      <c r="I48" s="24"/>
      <c r="J48" s="27">
        <f t="shared" si="2"/>
        <v>0</v>
      </c>
      <c r="K48" s="132"/>
    </row>
    <row r="49" spans="1:11" ht="14.4" x14ac:dyDescent="0.3">
      <c r="A49" s="21">
        <v>48</v>
      </c>
      <c r="B49" s="197" t="s">
        <v>91</v>
      </c>
      <c r="C49" s="197" t="s">
        <v>233</v>
      </c>
      <c r="D49" s="116"/>
      <c r="E49" s="26"/>
      <c r="F49" s="24"/>
      <c r="G49" s="24"/>
      <c r="H49" s="24"/>
      <c r="I49" s="24"/>
      <c r="J49" s="27">
        <f t="shared" si="2"/>
        <v>0</v>
      </c>
      <c r="K49" s="132"/>
    </row>
    <row r="50" spans="1:11" ht="14.4" x14ac:dyDescent="0.3">
      <c r="A50" s="21">
        <v>49</v>
      </c>
      <c r="B50" s="197" t="s">
        <v>223</v>
      </c>
      <c r="C50" s="197" t="s">
        <v>224</v>
      </c>
      <c r="D50" s="116"/>
      <c r="E50" s="26"/>
      <c r="F50" s="24"/>
      <c r="G50" s="24"/>
      <c r="H50" s="24"/>
      <c r="I50" s="24"/>
      <c r="J50" s="27">
        <f t="shared" si="2"/>
        <v>0</v>
      </c>
      <c r="K50" s="132"/>
    </row>
    <row r="51" spans="1:11" ht="14.4" x14ac:dyDescent="0.3">
      <c r="A51" s="21">
        <v>50</v>
      </c>
      <c r="B51" s="197" t="s">
        <v>29</v>
      </c>
      <c r="C51" s="197" t="s">
        <v>208</v>
      </c>
      <c r="D51" s="116"/>
      <c r="E51" s="26"/>
      <c r="F51" s="24"/>
      <c r="G51" s="24"/>
      <c r="H51" s="24"/>
      <c r="I51" s="24"/>
      <c r="J51" s="27">
        <f t="shared" si="2"/>
        <v>0</v>
      </c>
      <c r="K51" s="132"/>
    </row>
    <row r="52" spans="1:11" ht="14.4" x14ac:dyDescent="0.3">
      <c r="A52" s="21">
        <v>51</v>
      </c>
      <c r="B52" s="197" t="s">
        <v>39</v>
      </c>
      <c r="C52" s="197" t="s">
        <v>238</v>
      </c>
      <c r="D52" s="116"/>
      <c r="E52" s="26"/>
      <c r="F52" s="24"/>
      <c r="G52" s="24"/>
      <c r="H52" s="24"/>
      <c r="I52" s="24"/>
      <c r="J52" s="27">
        <f t="shared" si="2"/>
        <v>0</v>
      </c>
      <c r="K52" s="132"/>
    </row>
    <row r="53" spans="1:11" ht="14.4" x14ac:dyDescent="0.3">
      <c r="A53" s="21">
        <v>52</v>
      </c>
      <c r="B53" s="197" t="s">
        <v>239</v>
      </c>
      <c r="C53" s="197" t="s">
        <v>259</v>
      </c>
      <c r="D53" s="116"/>
      <c r="E53" s="26"/>
      <c r="F53" s="24"/>
      <c r="G53" s="24"/>
      <c r="H53" s="24"/>
      <c r="I53" s="24"/>
      <c r="J53" s="27">
        <f t="shared" si="2"/>
        <v>0</v>
      </c>
      <c r="K53" s="132"/>
    </row>
    <row r="54" spans="1:11" ht="14.4" x14ac:dyDescent="0.3">
      <c r="A54" s="21">
        <v>53</v>
      </c>
      <c r="B54" s="197" t="s">
        <v>44</v>
      </c>
      <c r="C54" s="197" t="s">
        <v>244</v>
      </c>
      <c r="D54" s="116"/>
      <c r="E54" s="26"/>
      <c r="F54" s="24"/>
      <c r="G54" s="24"/>
      <c r="H54" s="24"/>
      <c r="I54" s="24"/>
      <c r="J54" s="27">
        <f t="shared" si="2"/>
        <v>0</v>
      </c>
      <c r="K54" s="132"/>
    </row>
    <row r="55" spans="1:11" ht="14.4" x14ac:dyDescent="0.3">
      <c r="A55" s="21">
        <v>54</v>
      </c>
      <c r="B55" s="197" t="s">
        <v>241</v>
      </c>
      <c r="C55" s="197" t="s">
        <v>243</v>
      </c>
      <c r="D55" s="116"/>
      <c r="E55" s="26"/>
      <c r="F55" s="24"/>
      <c r="G55" s="24"/>
      <c r="H55" s="24"/>
      <c r="I55" s="24"/>
      <c r="J55" s="27">
        <f t="shared" si="2"/>
        <v>0</v>
      </c>
      <c r="K55" s="132"/>
    </row>
    <row r="56" spans="1:11" ht="14.4" x14ac:dyDescent="0.3">
      <c r="A56" s="21">
        <v>55</v>
      </c>
      <c r="B56" s="197" t="s">
        <v>95</v>
      </c>
      <c r="C56" s="197" t="s">
        <v>256</v>
      </c>
      <c r="D56" s="116"/>
      <c r="E56" s="26"/>
      <c r="F56" s="24"/>
      <c r="G56" s="24"/>
      <c r="H56" s="24"/>
      <c r="I56" s="24"/>
      <c r="J56" s="27">
        <f t="shared" si="2"/>
        <v>0</v>
      </c>
      <c r="K56" s="132"/>
    </row>
    <row r="57" spans="1:11" ht="14.4" x14ac:dyDescent="0.3">
      <c r="A57" s="21">
        <v>56</v>
      </c>
      <c r="B57" s="197" t="s">
        <v>254</v>
      </c>
      <c r="C57" s="197" t="s">
        <v>255</v>
      </c>
      <c r="D57" s="116"/>
      <c r="E57" s="26"/>
      <c r="F57" s="24"/>
      <c r="G57" s="24"/>
      <c r="H57" s="24"/>
      <c r="I57" s="24"/>
      <c r="J57" s="27">
        <f t="shared" si="2"/>
        <v>0</v>
      </c>
      <c r="K57" s="132"/>
    </row>
    <row r="58" spans="1:11" ht="14.4" x14ac:dyDescent="0.3">
      <c r="A58" s="21">
        <v>57</v>
      </c>
      <c r="B58" s="197" t="s">
        <v>239</v>
      </c>
      <c r="C58" s="197" t="s">
        <v>260</v>
      </c>
      <c r="D58" s="116"/>
      <c r="E58" s="26"/>
      <c r="F58" s="24"/>
      <c r="G58" s="24"/>
      <c r="H58" s="24"/>
      <c r="I58" s="24"/>
      <c r="J58" s="27">
        <f t="shared" si="2"/>
        <v>0</v>
      </c>
      <c r="K58" s="132"/>
    </row>
    <row r="59" spans="1:11" ht="14.4" x14ac:dyDescent="0.3">
      <c r="A59" s="21">
        <v>58</v>
      </c>
      <c r="B59" s="197" t="s">
        <v>129</v>
      </c>
      <c r="C59" s="197" t="s">
        <v>198</v>
      </c>
      <c r="D59" s="116"/>
      <c r="E59" s="26"/>
      <c r="F59" s="24"/>
      <c r="G59" s="24"/>
      <c r="H59" s="24"/>
      <c r="I59" s="24"/>
      <c r="J59" s="27">
        <f t="shared" si="2"/>
        <v>0</v>
      </c>
      <c r="K59" s="132"/>
    </row>
    <row r="60" spans="1:11" ht="14.4" x14ac:dyDescent="0.3">
      <c r="A60" s="21">
        <v>59</v>
      </c>
      <c r="B60" s="197" t="s">
        <v>263</v>
      </c>
      <c r="C60" s="197" t="s">
        <v>265</v>
      </c>
      <c r="D60" s="116"/>
      <c r="E60" s="26"/>
      <c r="F60" s="24"/>
      <c r="G60" s="24"/>
      <c r="H60" s="24"/>
      <c r="I60" s="24"/>
      <c r="J60" s="27">
        <f t="shared" si="2"/>
        <v>0</v>
      </c>
      <c r="K60" s="132"/>
    </row>
    <row r="61" spans="1:11" ht="14.4" x14ac:dyDescent="0.3">
      <c r="A61" s="21">
        <v>60</v>
      </c>
      <c r="B61" s="197" t="s">
        <v>203</v>
      </c>
      <c r="C61" s="197" t="s">
        <v>204</v>
      </c>
      <c r="D61" s="116"/>
      <c r="E61" s="26"/>
      <c r="F61" s="24"/>
      <c r="G61" s="24"/>
      <c r="H61" s="24"/>
      <c r="I61" s="24"/>
      <c r="J61" s="27">
        <f t="shared" si="2"/>
        <v>0</v>
      </c>
      <c r="K61" s="132"/>
    </row>
    <row r="62" spans="1:11" ht="14.4" x14ac:dyDescent="0.3">
      <c r="A62" s="21">
        <v>61</v>
      </c>
      <c r="B62" s="197" t="s">
        <v>199</v>
      </c>
      <c r="C62" s="197" t="s">
        <v>201</v>
      </c>
      <c r="D62" s="116"/>
      <c r="E62" s="26"/>
      <c r="F62" s="24"/>
      <c r="G62" s="24"/>
      <c r="H62" s="24"/>
      <c r="I62" s="24"/>
      <c r="J62" s="27">
        <f t="shared" si="2"/>
        <v>0</v>
      </c>
      <c r="K62" s="132"/>
    </row>
    <row r="63" spans="1:11" ht="14.4" x14ac:dyDescent="0.3">
      <c r="A63" s="21">
        <v>62</v>
      </c>
      <c r="B63" s="197" t="s">
        <v>29</v>
      </c>
      <c r="C63" s="197" t="s">
        <v>210</v>
      </c>
      <c r="D63" s="116"/>
      <c r="E63" s="26"/>
      <c r="F63" s="24"/>
      <c r="G63" s="24"/>
      <c r="H63" s="24"/>
      <c r="I63" s="24"/>
      <c r="J63" s="27">
        <f t="shared" ref="J63:J70" si="3">SUM(E63:I63)</f>
        <v>0</v>
      </c>
      <c r="K63" s="132"/>
    </row>
    <row r="64" spans="1:11" ht="14.4" x14ac:dyDescent="0.3">
      <c r="A64" s="21">
        <v>63</v>
      </c>
      <c r="B64" s="197" t="s">
        <v>277</v>
      </c>
      <c r="C64" s="197" t="s">
        <v>222</v>
      </c>
      <c r="D64" s="116"/>
      <c r="E64" s="26"/>
      <c r="F64" s="24"/>
      <c r="G64" s="24"/>
      <c r="H64" s="24"/>
      <c r="I64" s="24"/>
      <c r="J64" s="27">
        <f t="shared" si="3"/>
        <v>0</v>
      </c>
      <c r="K64" s="132"/>
    </row>
    <row r="65" spans="1:11" ht="14.4" x14ac:dyDescent="0.3">
      <c r="A65" s="21">
        <v>64</v>
      </c>
      <c r="B65" s="197" t="s">
        <v>120</v>
      </c>
      <c r="C65" s="197" t="s">
        <v>253</v>
      </c>
      <c r="D65" s="116"/>
      <c r="E65" s="26"/>
      <c r="F65" s="24"/>
      <c r="G65" s="24"/>
      <c r="H65" s="24"/>
      <c r="I65" s="24"/>
      <c r="J65" s="27">
        <f t="shared" si="3"/>
        <v>0</v>
      </c>
      <c r="K65" s="132"/>
    </row>
    <row r="66" spans="1:11" ht="14.4" x14ac:dyDescent="0.3">
      <c r="A66" s="21">
        <v>65</v>
      </c>
      <c r="B66" s="197" t="s">
        <v>287</v>
      </c>
      <c r="C66" s="197" t="s">
        <v>288</v>
      </c>
      <c r="D66" s="116"/>
      <c r="E66" s="26"/>
      <c r="F66" s="24"/>
      <c r="G66" s="24"/>
      <c r="H66" s="24"/>
      <c r="I66" s="24"/>
      <c r="J66" s="27">
        <f t="shared" si="3"/>
        <v>0</v>
      </c>
      <c r="K66" s="132"/>
    </row>
    <row r="67" spans="1:11" ht="14.4" x14ac:dyDescent="0.3">
      <c r="A67" s="21">
        <v>66</v>
      </c>
      <c r="B67" s="197" t="s">
        <v>279</v>
      </c>
      <c r="C67" s="197" t="s">
        <v>280</v>
      </c>
      <c r="D67" s="116"/>
      <c r="E67" s="26"/>
      <c r="F67" s="24"/>
      <c r="G67" s="24"/>
      <c r="H67" s="24"/>
      <c r="I67" s="24"/>
      <c r="J67" s="27">
        <f t="shared" si="3"/>
        <v>0</v>
      </c>
      <c r="K67" s="132"/>
    </row>
    <row r="68" spans="1:11" ht="14.4" x14ac:dyDescent="0.3">
      <c r="A68" s="21">
        <v>67</v>
      </c>
      <c r="B68" s="197" t="s">
        <v>50</v>
      </c>
      <c r="C68" s="197" t="s">
        <v>276</v>
      </c>
      <c r="D68" s="116"/>
      <c r="E68" s="26"/>
      <c r="F68" s="24"/>
      <c r="G68" s="24"/>
      <c r="H68" s="24"/>
      <c r="I68" s="24"/>
      <c r="J68" s="27">
        <f t="shared" si="3"/>
        <v>0</v>
      </c>
      <c r="K68" s="132"/>
    </row>
    <row r="69" spans="1:11" ht="14.4" x14ac:dyDescent="0.3">
      <c r="A69" s="21">
        <v>68</v>
      </c>
      <c r="B69" s="197" t="s">
        <v>111</v>
      </c>
      <c r="C69" s="197" t="s">
        <v>267</v>
      </c>
      <c r="D69" s="116"/>
      <c r="E69" s="26"/>
      <c r="F69" s="24"/>
      <c r="G69" s="24"/>
      <c r="H69" s="24"/>
      <c r="I69" s="24"/>
      <c r="J69" s="27">
        <f t="shared" si="3"/>
        <v>0</v>
      </c>
      <c r="K69" s="132"/>
    </row>
    <row r="70" spans="1:11" ht="14.4" x14ac:dyDescent="0.3">
      <c r="A70" s="21">
        <v>69</v>
      </c>
      <c r="B70" s="197" t="s">
        <v>39</v>
      </c>
      <c r="C70" s="197" t="s">
        <v>237</v>
      </c>
      <c r="D70" s="116"/>
      <c r="E70" s="26"/>
      <c r="F70" s="24"/>
      <c r="G70" s="24"/>
      <c r="H70" s="24"/>
      <c r="I70" s="24"/>
      <c r="J70" s="27">
        <f t="shared" si="3"/>
        <v>0</v>
      </c>
      <c r="K70" s="132"/>
    </row>
    <row r="71" spans="1:11" ht="14.4" x14ac:dyDescent="0.3">
      <c r="A71" s="21">
        <v>70</v>
      </c>
      <c r="B71" s="198" t="s">
        <v>193</v>
      </c>
      <c r="C71" s="197" t="s">
        <v>194</v>
      </c>
      <c r="D71" s="116"/>
      <c r="E71" s="26"/>
      <c r="F71" s="24"/>
      <c r="G71" s="24"/>
      <c r="H71" s="24"/>
      <c r="I71" s="24"/>
      <c r="J71" s="27">
        <f t="shared" ref="J71:J75" si="4">SUM(E71:I71)</f>
        <v>0</v>
      </c>
      <c r="K71" s="132"/>
    </row>
    <row r="72" spans="1:11" ht="14.4" x14ac:dyDescent="0.3">
      <c r="A72" s="21">
        <v>71</v>
      </c>
      <c r="B72" s="197" t="s">
        <v>34</v>
      </c>
      <c r="C72" s="197" t="s">
        <v>245</v>
      </c>
      <c r="D72" s="116"/>
      <c r="E72" s="26"/>
      <c r="F72" s="24"/>
      <c r="G72" s="24"/>
      <c r="H72" s="24"/>
      <c r="I72" s="24"/>
      <c r="J72" s="27">
        <f t="shared" si="4"/>
        <v>0</v>
      </c>
      <c r="K72" s="132"/>
    </row>
    <row r="73" spans="1:11" ht="14.4" x14ac:dyDescent="0.3">
      <c r="A73" s="21">
        <v>72</v>
      </c>
      <c r="B73" s="197" t="s">
        <v>241</v>
      </c>
      <c r="C73" s="197" t="s">
        <v>242</v>
      </c>
      <c r="D73" s="116"/>
      <c r="E73" s="26"/>
      <c r="F73" s="24"/>
      <c r="G73" s="24"/>
      <c r="H73" s="24"/>
      <c r="I73" s="24"/>
      <c r="J73" s="27">
        <f t="shared" si="4"/>
        <v>0</v>
      </c>
      <c r="K73" s="132"/>
    </row>
    <row r="74" spans="1:11" ht="14.4" x14ac:dyDescent="0.3">
      <c r="A74" s="21">
        <v>73</v>
      </c>
      <c r="B74" s="197" t="s">
        <v>281</v>
      </c>
      <c r="C74" s="197" t="s">
        <v>62</v>
      </c>
      <c r="D74" s="116"/>
      <c r="E74" s="26"/>
      <c r="F74" s="24"/>
      <c r="G74" s="24"/>
      <c r="H74" s="24"/>
      <c r="I74" s="24"/>
      <c r="J74" s="27">
        <f t="shared" si="4"/>
        <v>0</v>
      </c>
      <c r="K74" s="132"/>
    </row>
    <row r="75" spans="1:11" ht="14.4" x14ac:dyDescent="0.3">
      <c r="A75" s="21">
        <v>74</v>
      </c>
      <c r="B75" s="197" t="s">
        <v>44</v>
      </c>
      <c r="C75" s="197" t="s">
        <v>38</v>
      </c>
      <c r="D75" s="116"/>
      <c r="E75" s="26"/>
      <c r="F75" s="24"/>
      <c r="G75" s="24"/>
      <c r="H75" s="24"/>
      <c r="I75" s="24"/>
      <c r="J75" s="27">
        <f t="shared" si="4"/>
        <v>0</v>
      </c>
      <c r="K75" s="132"/>
    </row>
  </sheetData>
  <sheetProtection algorithmName="SHA-512" hashValue="ClTENpBgND4fQ+Y3j5wELrSiYA4ii4Hfo+x0e8lvTwyjy/HcSY+PqOdtCpZgtRbNSCMH/BKjRxp2yC9F4IWw3w==" saltValue="BUYaND7Vni2Am6iHJiPYuw==" spinCount="100000" sheet="1" objects="1" scenarios="1"/>
  <sortState xmlns:xlrd2="http://schemas.microsoft.com/office/spreadsheetml/2017/richdata2" ref="A2:C75">
    <sortCondition descending="1" ref="A2:A75"/>
  </sortState>
  <printOptions headings="1" gridLines="1"/>
  <pageMargins left="0.7" right="0.7" top="0.75" bottom="0.75" header="0.3" footer="0.3"/>
  <pageSetup scale="89" orientation="landscape" r:id="rId1"/>
  <headerFooter>
    <oddHeader>&amp;C&amp;16Futurity Day 2 Results</oddHeader>
  </headerFooter>
  <rowBreaks count="1" manualBreakCount="1">
    <brk id="37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O85"/>
  <sheetViews>
    <sheetView topLeftCell="A31" workbookViewId="0">
      <selection activeCell="A31" sqref="A1:XFD1048576"/>
    </sheetView>
  </sheetViews>
  <sheetFormatPr defaultRowHeight="13.8" x14ac:dyDescent="0.25"/>
  <cols>
    <col min="1" max="1" width="4.5" customWidth="1"/>
    <col min="2" max="2" width="23.69921875" customWidth="1"/>
    <col min="3" max="3" width="10.69921875" customWidth="1"/>
    <col min="4" max="7" width="9" style="117"/>
    <col min="12" max="15" width="9" style="117"/>
  </cols>
  <sheetData>
    <row r="1" spans="1:15" s="5" customFormat="1" ht="14.4" x14ac:dyDescent="0.3">
      <c r="B1" s="18" t="s">
        <v>0</v>
      </c>
      <c r="C1" s="18" t="s">
        <v>1</v>
      </c>
      <c r="D1" s="142" t="s">
        <v>10</v>
      </c>
      <c r="E1" s="142" t="s">
        <v>11</v>
      </c>
      <c r="F1" s="142" t="s">
        <v>17</v>
      </c>
      <c r="G1" s="143" t="s">
        <v>12</v>
      </c>
      <c r="H1" s="29" t="s">
        <v>13</v>
      </c>
      <c r="I1" s="18" t="s">
        <v>14</v>
      </c>
      <c r="J1" s="18" t="s">
        <v>18</v>
      </c>
      <c r="K1" s="28" t="s">
        <v>19</v>
      </c>
      <c r="L1" s="142" t="s">
        <v>15</v>
      </c>
      <c r="M1" s="142" t="s">
        <v>16</v>
      </c>
      <c r="N1" s="142" t="s">
        <v>20</v>
      </c>
      <c r="O1" s="143" t="s">
        <v>9</v>
      </c>
    </row>
    <row r="2" spans="1:15" s="12" customFormat="1" ht="14.4" x14ac:dyDescent="0.3">
      <c r="A2" s="51">
        <v>1</v>
      </c>
      <c r="B2" s="175" t="str">
        <f>'Futurity 1'!B6</f>
        <v>Andrew Schilke</v>
      </c>
      <c r="C2" s="175" t="str">
        <f>'Futurity 1'!C6</f>
        <v>DT Elsa</v>
      </c>
      <c r="D2" s="169">
        <f>VLOOKUP(C2,'Futurity 1'!$C$2:$D$91,2,FALSE)</f>
        <v>0</v>
      </c>
      <c r="E2" s="132">
        <f>VLOOKUP(C2,'Futurity 2'!$C$2:$D$265,2,FALSE)</f>
        <v>0</v>
      </c>
      <c r="F2" s="132"/>
      <c r="G2" s="129">
        <f>SUM(D2:F2)</f>
        <v>0</v>
      </c>
      <c r="H2" s="27">
        <f>VLOOKUP(C2,'Futurity 1'!$C$2:$J$97,8,FALSE)</f>
        <v>0</v>
      </c>
      <c r="I2" s="171">
        <f>VLOOKUP(C2,'Futurity 2'!$C$2:$J$108,8,FALSE)</f>
        <v>0</v>
      </c>
      <c r="J2" s="171"/>
      <c r="K2" s="27">
        <f>SUM(H2:J2)</f>
        <v>0</v>
      </c>
      <c r="L2" s="132">
        <f>VLOOKUP(C2,'Futurity 1'!$C$2:$K$99,9,FALSE)</f>
        <v>0</v>
      </c>
      <c r="M2" s="132">
        <f>VLOOKUP(C2,'Futurity 2'!$C$2:$K$99,9,FALSE)</f>
        <v>0</v>
      </c>
      <c r="N2" s="132"/>
      <c r="O2" s="129">
        <f>SUM(L2:N2)</f>
        <v>0</v>
      </c>
    </row>
    <row r="3" spans="1:15" s="13" customFormat="1" ht="14.4" x14ac:dyDescent="0.3">
      <c r="A3" s="51">
        <v>2</v>
      </c>
      <c r="B3" s="175" t="str">
        <f>'Futurity 1'!B2</f>
        <v>Kenneth Beasley</v>
      </c>
      <c r="C3" s="175" t="str">
        <f>'Futurity 1'!C2</f>
        <v>Jim</v>
      </c>
      <c r="D3" s="169">
        <f>VLOOKUP(C3,'Futurity 1'!$C$2:$D$91,2,FALSE)</f>
        <v>0</v>
      </c>
      <c r="E3" s="132">
        <f>VLOOKUP(C3,'Futurity 2'!$C$2:$D$265,2,FALSE)</f>
        <v>0</v>
      </c>
      <c r="F3" s="179"/>
      <c r="G3" s="129">
        <f t="shared" ref="G3:G66" si="0">SUM(D3:F3)</f>
        <v>0</v>
      </c>
      <c r="H3" s="27">
        <f>VLOOKUP(C3,'Futurity 1'!$C$2:$J$97,8,FALSE)</f>
        <v>0</v>
      </c>
      <c r="I3" s="171">
        <f>VLOOKUP(C3,'Futurity 2'!$C$2:$J$108,8,FALSE)</f>
        <v>0</v>
      </c>
      <c r="J3" s="171"/>
      <c r="K3" s="27">
        <f t="shared" ref="K3:K66" si="1">SUM(H3:J3)</f>
        <v>0</v>
      </c>
      <c r="L3" s="132">
        <f>VLOOKUP(C3,'Futurity 1'!$C$2:$K$99,9,FALSE)</f>
        <v>0</v>
      </c>
      <c r="M3" s="132">
        <f>VLOOKUP(C3,'Futurity 2'!$C$2:$K$99,9,FALSE)</f>
        <v>0</v>
      </c>
      <c r="N3" s="132"/>
      <c r="O3" s="129">
        <f t="shared" ref="O3:O66" si="2">SUM(L3:N3)</f>
        <v>0</v>
      </c>
    </row>
    <row r="4" spans="1:15" s="12" customFormat="1" ht="14.4" x14ac:dyDescent="0.3">
      <c r="A4" s="51">
        <v>3</v>
      </c>
      <c r="B4" s="175" t="str">
        <f>'Futurity 1'!B3</f>
        <v>Tate Bennett</v>
      </c>
      <c r="C4" s="175" t="str">
        <f>'Futurity 1'!C3</f>
        <v>Chief</v>
      </c>
      <c r="D4" s="169">
        <f>VLOOKUP(C4,'Futurity 1'!$C$2:$D$91,2,FALSE)</f>
        <v>0</v>
      </c>
      <c r="E4" s="132">
        <f>VLOOKUP(C4,'Futurity 2'!$C$2:$D$265,2,FALSE)</f>
        <v>0</v>
      </c>
      <c r="F4" s="132"/>
      <c r="G4" s="129">
        <f t="shared" si="0"/>
        <v>0</v>
      </c>
      <c r="H4" s="27">
        <f>VLOOKUP(C4,'Futurity 1'!$C$2:$J$97,8,FALSE)</f>
        <v>0</v>
      </c>
      <c r="I4" s="171">
        <f>VLOOKUP(C4,'Futurity 2'!$C$2:$J$108,8,FALSE)</f>
        <v>0</v>
      </c>
      <c r="J4" s="171"/>
      <c r="K4" s="27">
        <f t="shared" si="1"/>
        <v>0</v>
      </c>
      <c r="L4" s="132">
        <f>VLOOKUP(C4,'Futurity 1'!$C$2:$K$99,9,FALSE)</f>
        <v>0</v>
      </c>
      <c r="M4" s="132">
        <f>VLOOKUP(C4,'Futurity 2'!$C$2:$K$99,9,FALSE)</f>
        <v>0</v>
      </c>
      <c r="N4" s="132"/>
      <c r="O4" s="129">
        <f t="shared" si="2"/>
        <v>0</v>
      </c>
    </row>
    <row r="5" spans="1:15" s="13" customFormat="1" ht="14.4" x14ac:dyDescent="0.3">
      <c r="A5" s="51">
        <v>4</v>
      </c>
      <c r="B5" s="175" t="str">
        <f>'Futurity 1'!B4</f>
        <v>Joe Frost</v>
      </c>
      <c r="C5" s="175" t="str">
        <f>'Futurity 1'!C4</f>
        <v>Fred</v>
      </c>
      <c r="D5" s="169">
        <f>VLOOKUP(C5,'Futurity 1'!$C$2:$D$91,2,FALSE)</f>
        <v>0</v>
      </c>
      <c r="E5" s="132">
        <f>VLOOKUP(C5,'Futurity 2'!$C$2:$D$265,2,FALSE)</f>
        <v>0</v>
      </c>
      <c r="F5" s="132"/>
      <c r="G5" s="129">
        <f t="shared" si="0"/>
        <v>0</v>
      </c>
      <c r="H5" s="27">
        <f>VLOOKUP(C5,'Futurity 1'!$C$2:$J$97,8,FALSE)</f>
        <v>0</v>
      </c>
      <c r="I5" s="171">
        <f>VLOOKUP(C5,'Futurity 2'!$C$2:$J$108,8,FALSE)</f>
        <v>0</v>
      </c>
      <c r="J5" s="171"/>
      <c r="K5" s="27">
        <f t="shared" si="1"/>
        <v>0</v>
      </c>
      <c r="L5" s="132">
        <f>VLOOKUP(C5,'Futurity 1'!$C$2:$K$99,9,FALSE)</f>
        <v>0</v>
      </c>
      <c r="M5" s="132">
        <f>VLOOKUP(C5,'Futurity 2'!$C$2:$K$99,9,FALSE)</f>
        <v>0</v>
      </c>
      <c r="N5" s="132"/>
      <c r="O5" s="129">
        <f t="shared" si="2"/>
        <v>0</v>
      </c>
    </row>
    <row r="6" spans="1:15" s="12" customFormat="1" ht="14.4" x14ac:dyDescent="0.3">
      <c r="A6" s="51">
        <v>5</v>
      </c>
      <c r="B6" s="175" t="str">
        <f>'Futurity 1'!B5</f>
        <v>Kevin Lippe</v>
      </c>
      <c r="C6" s="175" t="str">
        <f>'Futurity 1'!C5</f>
        <v>Cedar Top Dally</v>
      </c>
      <c r="D6" s="169">
        <f>VLOOKUP(C6,'Futurity 1'!$C$2:$D$91,2,FALSE)</f>
        <v>0</v>
      </c>
      <c r="E6" s="132">
        <f>VLOOKUP(C6,'Futurity 2'!$C$2:$D$265,2,FALSE)</f>
        <v>0</v>
      </c>
      <c r="F6" s="132"/>
      <c r="G6" s="129">
        <f t="shared" si="0"/>
        <v>0</v>
      </c>
      <c r="H6" s="27">
        <f>VLOOKUP(C6,'Futurity 1'!$C$2:$J$97,8,FALSE)</f>
        <v>0</v>
      </c>
      <c r="I6" s="171">
        <f>VLOOKUP(C6,'Futurity 2'!$C$2:$J$108,8,FALSE)</f>
        <v>0</v>
      </c>
      <c r="J6" s="171"/>
      <c r="K6" s="27">
        <f t="shared" si="1"/>
        <v>0</v>
      </c>
      <c r="L6" s="132">
        <f>VLOOKUP(C6,'Futurity 1'!$C$2:$K$99,9,FALSE)</f>
        <v>0</v>
      </c>
      <c r="M6" s="132">
        <f>VLOOKUP(C6,'Futurity 2'!$C$2:$K$99,9,FALSE)</f>
        <v>0</v>
      </c>
      <c r="N6" s="132"/>
      <c r="O6" s="129">
        <f t="shared" si="2"/>
        <v>0</v>
      </c>
    </row>
    <row r="7" spans="1:15" s="13" customFormat="1" ht="14.4" x14ac:dyDescent="0.3">
      <c r="A7" s="51">
        <v>6</v>
      </c>
      <c r="B7" s="175" t="str">
        <f>'Futurity 1'!B7</f>
        <v>James Butler</v>
      </c>
      <c r="C7" s="175" t="str">
        <f>'Futurity 1'!C7</f>
        <v>Kate</v>
      </c>
      <c r="D7" s="169">
        <f>VLOOKUP(C7,'Futurity 1'!$C$2:$D$91,2,FALSE)</f>
        <v>0</v>
      </c>
      <c r="E7" s="132">
        <f>VLOOKUP(C7,'Futurity 2'!$C$2:$D$265,2,FALSE)</f>
        <v>0</v>
      </c>
      <c r="F7" s="132"/>
      <c r="G7" s="129">
        <f t="shared" si="0"/>
        <v>0</v>
      </c>
      <c r="H7" s="27">
        <f>VLOOKUP(C7,'Futurity 1'!$C$2:$J$97,8,FALSE)</f>
        <v>0</v>
      </c>
      <c r="I7" s="171">
        <f>VLOOKUP(C7,'Futurity 2'!$C$2:$J$108,8,FALSE)</f>
        <v>0</v>
      </c>
      <c r="J7" s="171"/>
      <c r="K7" s="27">
        <f t="shared" si="1"/>
        <v>0</v>
      </c>
      <c r="L7" s="132">
        <f>VLOOKUP(C7,'Futurity 1'!$C$2:$K$99,9,FALSE)</f>
        <v>0</v>
      </c>
      <c r="M7" s="132">
        <f>VLOOKUP(C7,'Futurity 2'!$C$2:$K$99,9,FALSE)</f>
        <v>0</v>
      </c>
      <c r="N7" s="132"/>
      <c r="O7" s="129">
        <f t="shared" si="2"/>
        <v>0</v>
      </c>
    </row>
    <row r="8" spans="1:15" s="12" customFormat="1" ht="14.4" x14ac:dyDescent="0.3">
      <c r="A8" s="51">
        <v>7</v>
      </c>
      <c r="B8" s="175" t="str">
        <f>'Futurity 1'!B8</f>
        <v>Robin Dillon</v>
      </c>
      <c r="C8" s="175" t="str">
        <f>'Futurity 1'!C8</f>
        <v>Groovy</v>
      </c>
      <c r="D8" s="169">
        <f>VLOOKUP(C8,'Futurity 1'!$C$2:$D$91,2,FALSE)</f>
        <v>0</v>
      </c>
      <c r="E8" s="132">
        <f>VLOOKUP(C8,'Futurity 2'!$C$2:$D$265,2,FALSE)</f>
        <v>0</v>
      </c>
      <c r="F8" s="132"/>
      <c r="G8" s="129">
        <f t="shared" si="0"/>
        <v>0</v>
      </c>
      <c r="H8" s="27">
        <f>VLOOKUP(C8,'Futurity 1'!$C$2:$J$97,8,FALSE)</f>
        <v>0</v>
      </c>
      <c r="I8" s="171">
        <f>VLOOKUP(C8,'Futurity 2'!$C$2:$J$108,8,FALSE)</f>
        <v>0</v>
      </c>
      <c r="J8" s="171"/>
      <c r="K8" s="27">
        <f t="shared" si="1"/>
        <v>0</v>
      </c>
      <c r="L8" s="132">
        <f>VLOOKUP(C8,'Futurity 1'!$C$2:$K$99,9,FALSE)</f>
        <v>0</v>
      </c>
      <c r="M8" s="132">
        <f>VLOOKUP(C8,'Futurity 2'!$C$2:$K$99,9,FALSE)</f>
        <v>0</v>
      </c>
      <c r="N8" s="132"/>
      <c r="O8" s="129">
        <f t="shared" si="2"/>
        <v>0</v>
      </c>
    </row>
    <row r="9" spans="1:15" s="13" customFormat="1" ht="14.4" x14ac:dyDescent="0.3">
      <c r="A9" s="51">
        <v>8</v>
      </c>
      <c r="B9" s="175" t="str">
        <f>'Futurity 1'!B9</f>
        <v>Stuart Mitchell</v>
      </c>
      <c r="C9" s="175" t="str">
        <f>'Futurity 1'!C9</f>
        <v>Jess</v>
      </c>
      <c r="D9" s="169">
        <f>VLOOKUP(C9,'Futurity 1'!$C$2:$D$91,2,FALSE)</f>
        <v>0</v>
      </c>
      <c r="E9" s="132">
        <f>VLOOKUP(C9,'Futurity 2'!$C$2:$D$265,2,FALSE)</f>
        <v>0</v>
      </c>
      <c r="F9" s="132"/>
      <c r="G9" s="129">
        <f t="shared" si="0"/>
        <v>0</v>
      </c>
      <c r="H9" s="27">
        <f>VLOOKUP(C9,'Futurity 1'!$C$2:$J$97,8,FALSE)</f>
        <v>0</v>
      </c>
      <c r="I9" s="171">
        <f>VLOOKUP(C9,'Futurity 2'!$C$2:$J$108,8,FALSE)</f>
        <v>0</v>
      </c>
      <c r="J9" s="171"/>
      <c r="K9" s="27">
        <f t="shared" si="1"/>
        <v>0</v>
      </c>
      <c r="L9" s="132">
        <f>VLOOKUP(C9,'Futurity 1'!$C$2:$K$99,9,FALSE)</f>
        <v>0</v>
      </c>
      <c r="M9" s="132">
        <f>VLOOKUP(C9,'Futurity 2'!$C$2:$K$99,9,FALSE)</f>
        <v>0</v>
      </c>
      <c r="N9" s="132"/>
      <c r="O9" s="129">
        <f t="shared" si="2"/>
        <v>0</v>
      </c>
    </row>
    <row r="10" spans="1:15" s="12" customFormat="1" ht="14.4" x14ac:dyDescent="0.3">
      <c r="A10" s="51">
        <v>9</v>
      </c>
      <c r="B10" s="175" t="str">
        <f>'Futurity 1'!B25</f>
        <v>James Butler</v>
      </c>
      <c r="C10" s="175" t="str">
        <f>'Futurity 1'!C25</f>
        <v>HR Cardi</v>
      </c>
      <c r="D10" s="169">
        <f>VLOOKUP(C10,'Futurity 1'!$C$2:$D$91,2,FALSE)</f>
        <v>0</v>
      </c>
      <c r="E10" s="132">
        <f>VLOOKUP(C10,'Futurity 2'!$C$2:$D$265,2,FALSE)</f>
        <v>0</v>
      </c>
      <c r="F10" s="132"/>
      <c r="G10" s="129">
        <f t="shared" si="0"/>
        <v>0</v>
      </c>
      <c r="H10" s="27">
        <f>VLOOKUP(C10,'Futurity 1'!$C$2:$J$97,8,FALSE)</f>
        <v>0</v>
      </c>
      <c r="I10" s="171">
        <f>VLOOKUP(C10,'Futurity 2'!$C$2:$J$108,8,FALSE)</f>
        <v>0</v>
      </c>
      <c r="J10" s="171"/>
      <c r="K10" s="27">
        <f t="shared" si="1"/>
        <v>0</v>
      </c>
      <c r="L10" s="132">
        <f>VLOOKUP(C10,'Futurity 1'!$C$2:$K$99,9,FALSE)</f>
        <v>0</v>
      </c>
      <c r="M10" s="132">
        <f>VLOOKUP(C10,'Futurity 2'!$C$2:$K$99,9,FALSE)</f>
        <v>0</v>
      </c>
      <c r="N10" s="132"/>
      <c r="O10" s="129">
        <f t="shared" si="2"/>
        <v>0</v>
      </c>
    </row>
    <row r="11" spans="1:15" s="13" customFormat="1" ht="14.4" x14ac:dyDescent="0.3">
      <c r="A11" s="51">
        <v>10</v>
      </c>
      <c r="B11" s="175" t="str">
        <f>'Futurity 1'!B10</f>
        <v>Tanya Gifford</v>
      </c>
      <c r="C11" s="175" t="str">
        <f>'Futurity 1'!C10</f>
        <v>Brynn</v>
      </c>
      <c r="D11" s="169">
        <f>VLOOKUP(C11,'Futurity 1'!$C$2:$D$91,2,FALSE)</f>
        <v>0</v>
      </c>
      <c r="E11" s="132">
        <f>VLOOKUP(C11,'Futurity 2'!$C$2:$D$265,2,FALSE)</f>
        <v>0</v>
      </c>
      <c r="F11" s="132"/>
      <c r="G11" s="129">
        <f t="shared" si="0"/>
        <v>0</v>
      </c>
      <c r="H11" s="27">
        <f>VLOOKUP(C11,'Futurity 1'!$C$2:$J$97,8,FALSE)</f>
        <v>0</v>
      </c>
      <c r="I11" s="171">
        <f>VLOOKUP(C11,'Futurity 2'!$C$2:$J$108,8,FALSE)</f>
        <v>0</v>
      </c>
      <c r="J11" s="171"/>
      <c r="K11" s="27">
        <f t="shared" si="1"/>
        <v>0</v>
      </c>
      <c r="L11" s="132">
        <f>VLOOKUP(C11,'Futurity 1'!$C$2:$K$99,9,FALSE)</f>
        <v>0</v>
      </c>
      <c r="M11" s="132">
        <f>VLOOKUP(C11,'Futurity 2'!$C$2:$K$99,9,FALSE)</f>
        <v>0</v>
      </c>
      <c r="N11" s="132"/>
      <c r="O11" s="129">
        <f t="shared" si="2"/>
        <v>0</v>
      </c>
    </row>
    <row r="12" spans="1:15" s="12" customFormat="1" ht="14.4" x14ac:dyDescent="0.3">
      <c r="A12" s="51">
        <v>11</v>
      </c>
      <c r="B12" s="175" t="str">
        <f>'Futurity 1'!B11</f>
        <v>Ty Paul Ladner</v>
      </c>
      <c r="C12" s="175" t="str">
        <f>'Futurity 1'!C11</f>
        <v>LFG Kit H5</v>
      </c>
      <c r="D12" s="169">
        <f>VLOOKUP(C12,'Futurity 1'!$C$2:$D$91,2,FALSE)</f>
        <v>0</v>
      </c>
      <c r="E12" s="132">
        <f>VLOOKUP(C12,'Futurity 2'!$C$2:$D$265,2,FALSE)</f>
        <v>0</v>
      </c>
      <c r="F12" s="132"/>
      <c r="G12" s="129">
        <f t="shared" si="0"/>
        <v>0</v>
      </c>
      <c r="H12" s="27">
        <f>VLOOKUP(C12,'Futurity 1'!$C$2:$J$97,8,FALSE)</f>
        <v>0</v>
      </c>
      <c r="I12" s="171">
        <f>VLOOKUP(C12,'Futurity 2'!$C$2:$J$108,8,FALSE)</f>
        <v>0</v>
      </c>
      <c r="J12" s="171"/>
      <c r="K12" s="27">
        <f t="shared" si="1"/>
        <v>0</v>
      </c>
      <c r="L12" s="132">
        <f>VLOOKUP(C12,'Futurity 1'!$C$2:$K$99,9,FALSE)</f>
        <v>0</v>
      </c>
      <c r="M12" s="132">
        <f>VLOOKUP(C12,'Futurity 2'!$C$2:$K$99,9,FALSE)</f>
        <v>0</v>
      </c>
      <c r="N12" s="132"/>
      <c r="O12" s="129">
        <f t="shared" si="2"/>
        <v>0</v>
      </c>
    </row>
    <row r="13" spans="1:15" s="13" customFormat="1" ht="14.4" x14ac:dyDescent="0.3">
      <c r="A13" s="51">
        <v>12</v>
      </c>
      <c r="B13" s="175" t="str">
        <f>'Futurity 1'!B12</f>
        <v>Marvin Daniel</v>
      </c>
      <c r="C13" s="175" t="str">
        <f>'Futurity 1'!C12</f>
        <v>Cedar T Pearl</v>
      </c>
      <c r="D13" s="169">
        <f>VLOOKUP(C13,'Futurity 1'!$C$2:$D$91,2,FALSE)</f>
        <v>0</v>
      </c>
      <c r="E13" s="132">
        <f>VLOOKUP(C13,'Futurity 2'!$C$2:$D$265,2,FALSE)</f>
        <v>0</v>
      </c>
      <c r="F13" s="132"/>
      <c r="G13" s="129">
        <f t="shared" si="0"/>
        <v>0</v>
      </c>
      <c r="H13" s="27">
        <f>VLOOKUP(C13,'Futurity 1'!$C$2:$J$97,8,FALSE)</f>
        <v>0</v>
      </c>
      <c r="I13" s="171">
        <f>VLOOKUP(C13,'Futurity 2'!$C$2:$J$108,8,FALSE)</f>
        <v>0</v>
      </c>
      <c r="J13" s="171"/>
      <c r="K13" s="27">
        <f t="shared" si="1"/>
        <v>0</v>
      </c>
      <c r="L13" s="132">
        <f>VLOOKUP(C13,'Futurity 1'!$C$2:$K$99,9,FALSE)</f>
        <v>0</v>
      </c>
      <c r="M13" s="132">
        <f>VLOOKUP(C13,'Futurity 2'!$C$2:$K$99,9,FALSE)</f>
        <v>0</v>
      </c>
      <c r="N13" s="132"/>
      <c r="O13" s="129">
        <f t="shared" si="2"/>
        <v>0</v>
      </c>
    </row>
    <row r="14" spans="1:15" s="17" customFormat="1" ht="14.4" x14ac:dyDescent="0.3">
      <c r="A14" s="51">
        <v>13</v>
      </c>
      <c r="B14" s="175" t="str">
        <f>'Futurity 1'!B13</f>
        <v>T.J. Collett</v>
      </c>
      <c r="C14" s="175" t="str">
        <f>'Futurity 1'!C13</f>
        <v>Sam</v>
      </c>
      <c r="D14" s="169">
        <f>VLOOKUP(C14,'Futurity 1'!$C$2:$D$91,2,FALSE)</f>
        <v>0</v>
      </c>
      <c r="E14" s="132">
        <f>VLOOKUP(C14,'Futurity 2'!$C$2:$D$265,2,FALSE)</f>
        <v>0</v>
      </c>
      <c r="F14" s="132"/>
      <c r="G14" s="129">
        <f t="shared" si="0"/>
        <v>0</v>
      </c>
      <c r="H14" s="27">
        <f>VLOOKUP(C14,'Futurity 1'!$C$2:$J$97,8,FALSE)</f>
        <v>0</v>
      </c>
      <c r="I14" s="171">
        <f>VLOOKUP(C14,'Futurity 2'!$C$2:$J$108,8,FALSE)</f>
        <v>0</v>
      </c>
      <c r="J14" s="171"/>
      <c r="K14" s="27">
        <f t="shared" si="1"/>
        <v>0</v>
      </c>
      <c r="L14" s="132">
        <f>VLOOKUP(C14,'Futurity 1'!$C$2:$K$99,9,FALSE)</f>
        <v>0</v>
      </c>
      <c r="M14" s="132">
        <f>VLOOKUP(C14,'Futurity 2'!$C$2:$K$99,9,FALSE)</f>
        <v>0</v>
      </c>
      <c r="N14" s="132"/>
      <c r="O14" s="129">
        <f t="shared" si="2"/>
        <v>0</v>
      </c>
    </row>
    <row r="15" spans="1:15" s="13" customFormat="1" ht="14.4" x14ac:dyDescent="0.3">
      <c r="A15" s="51">
        <v>14</v>
      </c>
      <c r="B15" s="175" t="str">
        <f>'Futurity 1'!B14</f>
        <v>Chris Timmons</v>
      </c>
      <c r="C15" s="175" t="str">
        <f>'Futurity 1'!C14</f>
        <v>Dottie</v>
      </c>
      <c r="D15" s="169">
        <f>VLOOKUP(C15,'Futurity 1'!$C$2:$D$91,2,FALSE)</f>
        <v>0</v>
      </c>
      <c r="E15" s="132">
        <f>VLOOKUP(C15,'Futurity 2'!$C$2:$D$265,2,FALSE)</f>
        <v>0</v>
      </c>
      <c r="F15" s="132"/>
      <c r="G15" s="129">
        <f t="shared" si="0"/>
        <v>0</v>
      </c>
      <c r="H15" s="27">
        <f>VLOOKUP(C15,'Futurity 1'!$C$2:$J$97,8,FALSE)</f>
        <v>0</v>
      </c>
      <c r="I15" s="171">
        <f>VLOOKUP(C15,'Futurity 2'!$C$2:$J$108,8,FALSE)</f>
        <v>0</v>
      </c>
      <c r="J15" s="171"/>
      <c r="K15" s="27">
        <f t="shared" si="1"/>
        <v>0</v>
      </c>
      <c r="L15" s="132">
        <f>VLOOKUP(C15,'Futurity 1'!$C$2:$K$99,9,FALSE)</f>
        <v>0</v>
      </c>
      <c r="M15" s="132">
        <f>VLOOKUP(C15,'Futurity 2'!$C$2:$K$99,9,FALSE)</f>
        <v>0</v>
      </c>
      <c r="N15" s="132"/>
      <c r="O15" s="129">
        <f t="shared" si="2"/>
        <v>0</v>
      </c>
    </row>
    <row r="16" spans="1:15" s="12" customFormat="1" ht="14.4" x14ac:dyDescent="0.3">
      <c r="A16" s="51">
        <v>15</v>
      </c>
      <c r="B16" s="175" t="str">
        <f>'Futurity 1'!B15</f>
        <v>Brian Jacobs</v>
      </c>
      <c r="C16" s="175" t="str">
        <f>'Futurity 1'!C15</f>
        <v>Jolene</v>
      </c>
      <c r="D16" s="169">
        <f>VLOOKUP(C16,'Futurity 1'!$C$2:$D$91,2,FALSE)</f>
        <v>0</v>
      </c>
      <c r="E16" s="132">
        <f>VLOOKUP(C16,'Futurity 2'!$C$2:$D$265,2,FALSE)</f>
        <v>0</v>
      </c>
      <c r="F16" s="132"/>
      <c r="G16" s="129">
        <f t="shared" si="0"/>
        <v>0</v>
      </c>
      <c r="H16" s="27">
        <f>VLOOKUP(C16,'Futurity 1'!$C$2:$J$97,8,FALSE)</f>
        <v>0</v>
      </c>
      <c r="I16" s="171">
        <f>VLOOKUP(C16,'Futurity 2'!$C$2:$J$108,8,FALSE)</f>
        <v>0</v>
      </c>
      <c r="J16" s="171"/>
      <c r="K16" s="27">
        <f t="shared" si="1"/>
        <v>0</v>
      </c>
      <c r="L16" s="132">
        <f>VLOOKUP(C16,'Futurity 1'!$C$2:$K$99,9,FALSE)</f>
        <v>0</v>
      </c>
      <c r="M16" s="132">
        <f>VLOOKUP(C16,'Futurity 2'!$C$2:$K$99,9,FALSE)</f>
        <v>0</v>
      </c>
      <c r="N16" s="132"/>
      <c r="O16" s="129">
        <f t="shared" si="2"/>
        <v>0</v>
      </c>
    </row>
    <row r="17" spans="1:15" s="13" customFormat="1" ht="14.4" x14ac:dyDescent="0.3">
      <c r="A17" s="51">
        <v>16</v>
      </c>
      <c r="B17" s="175" t="str">
        <f>'Futurity 1'!B16</f>
        <v>Buck Mendenhall</v>
      </c>
      <c r="C17" s="175" t="str">
        <f>'Futurity 1'!C16</f>
        <v>Huero BZ5</v>
      </c>
      <c r="D17" s="169">
        <f>VLOOKUP(C17,'Futurity 1'!$C$2:$D$91,2,FALSE)</f>
        <v>0</v>
      </c>
      <c r="E17" s="132">
        <f>VLOOKUP(C17,'Futurity 2'!$C$2:$D$265,2,FALSE)</f>
        <v>0</v>
      </c>
      <c r="F17" s="132"/>
      <c r="G17" s="129">
        <f t="shared" si="0"/>
        <v>0</v>
      </c>
      <c r="H17" s="27">
        <f>VLOOKUP(C17,'Futurity 1'!$C$2:$J$97,8,FALSE)</f>
        <v>0</v>
      </c>
      <c r="I17" s="171">
        <f>VLOOKUP(C17,'Futurity 2'!$C$2:$J$108,8,FALSE)</f>
        <v>0</v>
      </c>
      <c r="J17" s="171"/>
      <c r="K17" s="27">
        <f t="shared" si="1"/>
        <v>0</v>
      </c>
      <c r="L17" s="132">
        <f>VLOOKUP(C17,'Futurity 1'!$C$2:$K$99,9,FALSE)</f>
        <v>0</v>
      </c>
      <c r="M17" s="132">
        <f>VLOOKUP(C17,'Futurity 2'!$C$2:$K$99,9,FALSE)</f>
        <v>0</v>
      </c>
      <c r="N17" s="132"/>
      <c r="O17" s="129">
        <f t="shared" si="2"/>
        <v>0</v>
      </c>
    </row>
    <row r="18" spans="1:15" s="12" customFormat="1" ht="14.4" x14ac:dyDescent="0.3">
      <c r="A18" s="51">
        <v>17</v>
      </c>
      <c r="B18" s="175" t="str">
        <f>'Futurity 1'!B17</f>
        <v>Roan West</v>
      </c>
      <c r="C18" s="175" t="str">
        <f>'Futurity 1'!C17</f>
        <v>Satus Bri</v>
      </c>
      <c r="D18" s="169">
        <f>VLOOKUP(C18,'Futurity 1'!$C$2:$D$91,2,FALSE)</f>
        <v>0</v>
      </c>
      <c r="E18" s="132">
        <f>VLOOKUP(C18,'Futurity 2'!$C$2:$D$265,2,FALSE)</f>
        <v>0</v>
      </c>
      <c r="F18" s="132"/>
      <c r="G18" s="129">
        <f t="shared" si="0"/>
        <v>0</v>
      </c>
      <c r="H18" s="27">
        <f>VLOOKUP(C18,'Futurity 1'!$C$2:$J$97,8,FALSE)</f>
        <v>0</v>
      </c>
      <c r="I18" s="171">
        <f>VLOOKUP(C18,'Futurity 2'!$C$2:$J$108,8,FALSE)</f>
        <v>0</v>
      </c>
      <c r="J18" s="171"/>
      <c r="K18" s="27">
        <f t="shared" si="1"/>
        <v>0</v>
      </c>
      <c r="L18" s="132">
        <f>VLOOKUP(C18,'Futurity 1'!$C$2:$K$99,9,FALSE)</f>
        <v>0</v>
      </c>
      <c r="M18" s="132">
        <f>VLOOKUP(C18,'Futurity 2'!$C$2:$K$99,9,FALSE)</f>
        <v>0</v>
      </c>
      <c r="N18" s="132"/>
      <c r="O18" s="129">
        <f t="shared" si="2"/>
        <v>0</v>
      </c>
    </row>
    <row r="19" spans="1:15" s="13" customFormat="1" ht="14.4" x14ac:dyDescent="0.3">
      <c r="A19" s="51">
        <v>18</v>
      </c>
      <c r="B19" s="175" t="str">
        <f>'Futurity 1'!B18</f>
        <v>Brent Daniel</v>
      </c>
      <c r="C19" s="175" t="str">
        <f>'Futurity 1'!C18</f>
        <v>Sparky</v>
      </c>
      <c r="D19" s="169">
        <f>VLOOKUP(C19,'Futurity 1'!$C$2:$D$91,2,FALSE)</f>
        <v>0</v>
      </c>
      <c r="E19" s="132">
        <f>VLOOKUP(C19,'Futurity 2'!$C$2:$D$265,2,FALSE)</f>
        <v>0</v>
      </c>
      <c r="F19" s="132"/>
      <c r="G19" s="129">
        <f t="shared" si="0"/>
        <v>0</v>
      </c>
      <c r="H19" s="27">
        <f>VLOOKUP(C19,'Futurity 1'!$C$2:$J$97,8,FALSE)</f>
        <v>0</v>
      </c>
      <c r="I19" s="171">
        <f>VLOOKUP(C19,'Futurity 2'!$C$2:$J$108,8,FALSE)</f>
        <v>0</v>
      </c>
      <c r="J19" s="171"/>
      <c r="K19" s="27">
        <f t="shared" si="1"/>
        <v>0</v>
      </c>
      <c r="L19" s="132">
        <f>VLOOKUP(C19,'Futurity 1'!$C$2:$K$99,9,FALSE)</f>
        <v>0</v>
      </c>
      <c r="M19" s="132">
        <f>VLOOKUP(C19,'Futurity 2'!$C$2:$K$99,9,FALSE)</f>
        <v>0</v>
      </c>
      <c r="N19" s="132"/>
      <c r="O19" s="129">
        <f t="shared" si="2"/>
        <v>0</v>
      </c>
    </row>
    <row r="20" spans="1:15" s="12" customFormat="1" ht="14.4" x14ac:dyDescent="0.3">
      <c r="A20" s="51">
        <v>19</v>
      </c>
      <c r="B20" s="175" t="str">
        <f>'Futurity 1'!B19</f>
        <v>Randal Walker</v>
      </c>
      <c r="C20" s="175" t="str">
        <f>'Futurity 1'!C19</f>
        <v>Waldo MB</v>
      </c>
      <c r="D20" s="169">
        <f>VLOOKUP(C20,'Futurity 1'!$C$2:$D$91,2,FALSE)</f>
        <v>0</v>
      </c>
      <c r="E20" s="132">
        <f>VLOOKUP(C20,'Futurity 2'!$C$2:$D$265,2,FALSE)</f>
        <v>0</v>
      </c>
      <c r="F20" s="132"/>
      <c r="G20" s="129">
        <f t="shared" si="0"/>
        <v>0</v>
      </c>
      <c r="H20" s="27">
        <f>VLOOKUP(C20,'Futurity 1'!$C$2:$J$97,8,FALSE)</f>
        <v>0</v>
      </c>
      <c r="I20" s="171">
        <f>VLOOKUP(C20,'Futurity 2'!$C$2:$J$108,8,FALSE)</f>
        <v>0</v>
      </c>
      <c r="J20" s="171"/>
      <c r="K20" s="27">
        <f t="shared" si="1"/>
        <v>0</v>
      </c>
      <c r="L20" s="132">
        <f>VLOOKUP(C20,'Futurity 1'!$C$2:$K$99,9,FALSE)</f>
        <v>0</v>
      </c>
      <c r="M20" s="132">
        <f>VLOOKUP(C20,'Futurity 2'!$C$2:$K$99,9,FALSE)</f>
        <v>0</v>
      </c>
      <c r="N20" s="132"/>
      <c r="O20" s="129">
        <f t="shared" si="2"/>
        <v>0</v>
      </c>
    </row>
    <row r="21" spans="1:15" s="13" customFormat="1" ht="14.4" x14ac:dyDescent="0.3">
      <c r="A21" s="51">
        <v>20</v>
      </c>
      <c r="B21" s="175" t="str">
        <f>'Futurity 1'!B20</f>
        <v>Michael Bartlett</v>
      </c>
      <c r="C21" s="175" t="str">
        <f>'Futurity 1'!C20</f>
        <v>Sis MB</v>
      </c>
      <c r="D21" s="169">
        <f>VLOOKUP(C21,'Futurity 1'!$C$2:$D$91,2,FALSE)</f>
        <v>0</v>
      </c>
      <c r="E21" s="132">
        <f>VLOOKUP(C21,'Futurity 2'!$C$2:$D$265,2,FALSE)</f>
        <v>0</v>
      </c>
      <c r="F21" s="132"/>
      <c r="G21" s="129">
        <f t="shared" si="0"/>
        <v>0</v>
      </c>
      <c r="H21" s="27">
        <f>VLOOKUP(C21,'Futurity 1'!$C$2:$J$97,8,FALSE)</f>
        <v>0</v>
      </c>
      <c r="I21" s="171">
        <f>VLOOKUP(C21,'Futurity 2'!$C$2:$J$108,8,FALSE)</f>
        <v>0</v>
      </c>
      <c r="J21" s="171"/>
      <c r="K21" s="27">
        <f t="shared" si="1"/>
        <v>0</v>
      </c>
      <c r="L21" s="132">
        <f>VLOOKUP(C21,'Futurity 1'!$C$2:$K$99,9,FALSE)</f>
        <v>0</v>
      </c>
      <c r="M21" s="132">
        <f>VLOOKUP(C21,'Futurity 2'!$C$2:$K$99,9,FALSE)</f>
        <v>0</v>
      </c>
      <c r="N21" s="132"/>
      <c r="O21" s="129">
        <f t="shared" si="2"/>
        <v>0</v>
      </c>
    </row>
    <row r="22" spans="1:15" s="12" customFormat="1" ht="14.4" x14ac:dyDescent="0.3">
      <c r="A22" s="51">
        <v>21</v>
      </c>
      <c r="B22" s="175" t="str">
        <f>'Futurity 1'!B21</f>
        <v>Mike Thompson</v>
      </c>
      <c r="C22" s="175" t="str">
        <f>'Futurity 1'!C21</f>
        <v>JD</v>
      </c>
      <c r="D22" s="169">
        <f>VLOOKUP(C22,'Futurity 1'!$C$2:$D$91,2,FALSE)</f>
        <v>0</v>
      </c>
      <c r="E22" s="132">
        <f>VLOOKUP(C22,'Futurity 2'!$C$2:$D$265,2,FALSE)</f>
        <v>0</v>
      </c>
      <c r="F22" s="132"/>
      <c r="G22" s="129">
        <f t="shared" si="0"/>
        <v>0</v>
      </c>
      <c r="H22" s="27">
        <f>VLOOKUP(C22,'Futurity 1'!$C$2:$J$97,8,FALSE)</f>
        <v>0</v>
      </c>
      <c r="I22" s="171">
        <f>VLOOKUP(C22,'Futurity 2'!$C$2:$J$108,8,FALSE)</f>
        <v>0</v>
      </c>
      <c r="J22" s="171"/>
      <c r="K22" s="27">
        <f t="shared" si="1"/>
        <v>0</v>
      </c>
      <c r="L22" s="132">
        <f>VLOOKUP(C22,'Futurity 1'!$C$2:$K$99,9,FALSE)</f>
        <v>0</v>
      </c>
      <c r="M22" s="132">
        <f>VLOOKUP(C22,'Futurity 2'!$C$2:$K$99,9,FALSE)</f>
        <v>0</v>
      </c>
      <c r="N22" s="132"/>
      <c r="O22" s="129">
        <f t="shared" si="2"/>
        <v>0</v>
      </c>
    </row>
    <row r="23" spans="1:15" s="13" customFormat="1" ht="14.4" x14ac:dyDescent="0.3">
      <c r="A23" s="51">
        <v>22</v>
      </c>
      <c r="B23" s="175" t="str">
        <f>'Futurity 1'!B22</f>
        <v>Joe Frost</v>
      </c>
      <c r="C23" s="175" t="str">
        <f>'Futurity 1'!C22</f>
        <v>Ranger</v>
      </c>
      <c r="D23" s="169">
        <f>VLOOKUP(C23,'Futurity 1'!$C$2:$D$91,2,FALSE)</f>
        <v>0</v>
      </c>
      <c r="E23" s="132">
        <f>VLOOKUP(C23,'Futurity 2'!$C$2:$D$265,2,FALSE)</f>
        <v>0</v>
      </c>
      <c r="F23" s="132"/>
      <c r="G23" s="129">
        <f t="shared" si="0"/>
        <v>0</v>
      </c>
      <c r="H23" s="27">
        <f>VLOOKUP(C23,'Futurity 1'!$C$2:$J$97,8,FALSE)</f>
        <v>0</v>
      </c>
      <c r="I23" s="171">
        <f>VLOOKUP(C23,'Futurity 2'!$C$2:$J$108,8,FALSE)</f>
        <v>0</v>
      </c>
      <c r="J23" s="171"/>
      <c r="K23" s="27">
        <f t="shared" si="1"/>
        <v>0</v>
      </c>
      <c r="L23" s="132">
        <f>VLOOKUP(C23,'Futurity 1'!$C$2:$K$99,9,FALSE)</f>
        <v>0</v>
      </c>
      <c r="M23" s="132">
        <f>VLOOKUP(C23,'Futurity 2'!$C$2:$K$99,9,FALSE)</f>
        <v>0</v>
      </c>
      <c r="N23" s="132"/>
      <c r="O23" s="129">
        <f t="shared" si="2"/>
        <v>0</v>
      </c>
    </row>
    <row r="24" spans="1:15" s="12" customFormat="1" ht="14.4" x14ac:dyDescent="0.3">
      <c r="A24" s="51">
        <v>23</v>
      </c>
      <c r="B24" s="175" t="str">
        <f>'Futurity 1'!B23</f>
        <v>Kenneth Beasley</v>
      </c>
      <c r="C24" s="175" t="str">
        <f>'Futurity 1'!C23</f>
        <v>Kobe</v>
      </c>
      <c r="D24" s="169">
        <f>VLOOKUP(C24,'Futurity 1'!$C$2:$D$91,2,FALSE)</f>
        <v>0</v>
      </c>
      <c r="E24" s="132">
        <f>VLOOKUP(C24,'Futurity 2'!$C$2:$D$265,2,FALSE)</f>
        <v>0</v>
      </c>
      <c r="F24" s="132"/>
      <c r="G24" s="129">
        <f t="shared" si="0"/>
        <v>0</v>
      </c>
      <c r="H24" s="27">
        <f>VLOOKUP(C24,'Futurity 1'!$C$2:$J$97,8,FALSE)</f>
        <v>0</v>
      </c>
      <c r="I24" s="171">
        <f>VLOOKUP(C24,'Futurity 2'!$C$2:$J$108,8,FALSE)</f>
        <v>0</v>
      </c>
      <c r="J24" s="171"/>
      <c r="K24" s="27">
        <f t="shared" si="1"/>
        <v>0</v>
      </c>
      <c r="L24" s="132">
        <f>VLOOKUP(C24,'Futurity 1'!$C$2:$K$99,9,FALSE)</f>
        <v>0</v>
      </c>
      <c r="M24" s="132">
        <f>VLOOKUP(C24,'Futurity 2'!$C$2:$K$99,9,FALSE)</f>
        <v>0</v>
      </c>
      <c r="N24" s="132"/>
      <c r="O24" s="129">
        <f t="shared" si="2"/>
        <v>0</v>
      </c>
    </row>
    <row r="25" spans="1:15" s="13" customFormat="1" ht="14.4" x14ac:dyDescent="0.3">
      <c r="A25" s="51">
        <v>24</v>
      </c>
      <c r="B25" s="175" t="str">
        <f>'Futurity 1'!B24</f>
        <v>Randal Walker</v>
      </c>
      <c r="C25" s="175" t="str">
        <f>'Futurity 1'!C24</f>
        <v>Boon</v>
      </c>
      <c r="D25" s="169">
        <f>VLOOKUP(C25,'Futurity 1'!$C$2:$D$91,2,FALSE)</f>
        <v>0</v>
      </c>
      <c r="E25" s="132">
        <f>VLOOKUP(C25,'Futurity 2'!$C$2:$D$265,2,FALSE)</f>
        <v>0</v>
      </c>
      <c r="F25" s="132"/>
      <c r="G25" s="129">
        <f t="shared" si="0"/>
        <v>0</v>
      </c>
      <c r="H25" s="27">
        <f>VLOOKUP(C25,'Futurity 1'!$C$2:$J$97,8,FALSE)</f>
        <v>0</v>
      </c>
      <c r="I25" s="171">
        <f>VLOOKUP(C25,'Futurity 2'!$C$2:$J$108,8,FALSE)</f>
        <v>0</v>
      </c>
      <c r="J25" s="171"/>
      <c r="K25" s="27">
        <f t="shared" si="1"/>
        <v>0</v>
      </c>
      <c r="L25" s="132">
        <f>VLOOKUP(C25,'Futurity 1'!$C$2:$K$99,9,FALSE)</f>
        <v>0</v>
      </c>
      <c r="M25" s="132">
        <f>VLOOKUP(C25,'Futurity 2'!$C$2:$K$99,9,FALSE)</f>
        <v>0</v>
      </c>
      <c r="N25" s="132"/>
      <c r="O25" s="129">
        <f t="shared" si="2"/>
        <v>0</v>
      </c>
    </row>
    <row r="26" spans="1:15" s="17" customFormat="1" ht="14.4" x14ac:dyDescent="0.3">
      <c r="A26" s="51">
        <v>25</v>
      </c>
      <c r="B26" s="175" t="str">
        <f>'Futurity 1'!B56</f>
        <v>Randal Walker</v>
      </c>
      <c r="C26" s="175" t="str">
        <f>'Futurity 1'!C56</f>
        <v>Status Cap</v>
      </c>
      <c r="D26" s="169">
        <f>VLOOKUP(C26,'Futurity 1'!$C$2:$D$91,2,FALSE)</f>
        <v>0</v>
      </c>
      <c r="E26" s="132">
        <f>VLOOKUP(C26,'Futurity 2'!$C$2:$D$265,2,FALSE)</f>
        <v>0</v>
      </c>
      <c r="F26" s="132"/>
      <c r="G26" s="129">
        <f t="shared" si="0"/>
        <v>0</v>
      </c>
      <c r="H26" s="27">
        <f>VLOOKUP(C26,'Futurity 1'!$C$2:$J$97,8,FALSE)</f>
        <v>0</v>
      </c>
      <c r="I26" s="171">
        <f>VLOOKUP(C26,'Futurity 2'!$C$2:$J$108,8,FALSE)</f>
        <v>0</v>
      </c>
      <c r="J26" s="171"/>
      <c r="K26" s="27">
        <f t="shared" si="1"/>
        <v>0</v>
      </c>
      <c r="L26" s="132">
        <f>VLOOKUP(C26,'Futurity 1'!$C$2:$K$99,9,FALSE)</f>
        <v>0</v>
      </c>
      <c r="M26" s="132">
        <f>VLOOKUP(C26,'Futurity 2'!$C$2:$K$99,9,FALSE)</f>
        <v>0</v>
      </c>
      <c r="N26" s="132"/>
      <c r="O26" s="129">
        <f t="shared" si="2"/>
        <v>0</v>
      </c>
    </row>
    <row r="27" spans="1:15" s="13" customFormat="1" ht="14.4" x14ac:dyDescent="0.3">
      <c r="A27" s="51">
        <v>26</v>
      </c>
      <c r="B27" s="175" t="str">
        <f>'Futurity 1'!B28</f>
        <v>Jake Jessen</v>
      </c>
      <c r="C27" s="175" t="str">
        <f>'Futurity 1'!C28</f>
        <v>JC Striker</v>
      </c>
      <c r="D27" s="169">
        <f>VLOOKUP(C27,'Futurity 1'!$C$2:$D$91,2,FALSE)</f>
        <v>0</v>
      </c>
      <c r="E27" s="132">
        <f>VLOOKUP(C27,'Futurity 2'!$C$2:$D$265,2,FALSE)</f>
        <v>0</v>
      </c>
      <c r="F27" s="132"/>
      <c r="G27" s="129">
        <f t="shared" si="0"/>
        <v>0</v>
      </c>
      <c r="H27" s="27">
        <f>VLOOKUP(C27,'Futurity 1'!$C$2:$J$97,8,FALSE)</f>
        <v>0</v>
      </c>
      <c r="I27" s="171">
        <f>VLOOKUP(C27,'Futurity 2'!$C$2:$J$108,8,FALSE)</f>
        <v>0</v>
      </c>
      <c r="J27" s="171"/>
      <c r="K27" s="27">
        <f t="shared" si="1"/>
        <v>0</v>
      </c>
      <c r="L27" s="132">
        <f>VLOOKUP(C27,'Futurity 1'!$C$2:$K$99,9,FALSE)</f>
        <v>0</v>
      </c>
      <c r="M27" s="132">
        <f>VLOOKUP(C27,'Futurity 2'!$C$2:$K$99,9,FALSE)</f>
        <v>0</v>
      </c>
      <c r="N27" s="132"/>
      <c r="O27" s="129">
        <f t="shared" si="2"/>
        <v>0</v>
      </c>
    </row>
    <row r="28" spans="1:15" s="17" customFormat="1" ht="14.4" x14ac:dyDescent="0.3">
      <c r="A28" s="51">
        <v>27</v>
      </c>
      <c r="B28" s="175" t="str">
        <f>'Futurity 1'!B26</f>
        <v>Chris Timmons</v>
      </c>
      <c r="C28" s="175" t="str">
        <f>'Futurity 1'!C26</f>
        <v>Buzz</v>
      </c>
      <c r="D28" s="169">
        <f>VLOOKUP(C28,'Futurity 1'!$C$2:$D$91,2,FALSE)</f>
        <v>0</v>
      </c>
      <c r="E28" s="132">
        <f>VLOOKUP(C28,'Futurity 2'!$C$2:$D$265,2,FALSE)</f>
        <v>0</v>
      </c>
      <c r="F28" s="132"/>
      <c r="G28" s="129">
        <f t="shared" si="0"/>
        <v>0</v>
      </c>
      <c r="H28" s="27">
        <f>VLOOKUP(C28,'Futurity 1'!$C$2:$J$97,8,FALSE)</f>
        <v>0</v>
      </c>
      <c r="I28" s="171">
        <f>VLOOKUP(C28,'Futurity 2'!$C$2:$J$108,8,FALSE)</f>
        <v>0</v>
      </c>
      <c r="J28" s="171"/>
      <c r="K28" s="27">
        <f t="shared" si="1"/>
        <v>0</v>
      </c>
      <c r="L28" s="132">
        <f>VLOOKUP(C28,'Futurity 1'!$C$2:$K$99,9,FALSE)</f>
        <v>0</v>
      </c>
      <c r="M28" s="132">
        <f>VLOOKUP(C28,'Futurity 2'!$C$2:$K$99,9,FALSE)</f>
        <v>0</v>
      </c>
      <c r="N28" s="132"/>
      <c r="O28" s="129">
        <f t="shared" si="2"/>
        <v>0</v>
      </c>
    </row>
    <row r="29" spans="1:15" s="13" customFormat="1" ht="14.4" x14ac:dyDescent="0.3">
      <c r="A29" s="51">
        <v>28</v>
      </c>
      <c r="B29" s="175" t="str">
        <f>'Futurity 1'!B29</f>
        <v>Chance Horracks</v>
      </c>
      <c r="C29" s="175" t="str">
        <f>'Futurity 1'!C29</f>
        <v>Reba</v>
      </c>
      <c r="D29" s="169">
        <f>VLOOKUP(C29,'Futurity 1'!$C$2:$D$91,2,FALSE)</f>
        <v>0</v>
      </c>
      <c r="E29" s="132">
        <f>VLOOKUP(C29,'Futurity 2'!$C$2:$D$265,2,FALSE)</f>
        <v>0</v>
      </c>
      <c r="F29" s="132"/>
      <c r="G29" s="129">
        <f t="shared" si="0"/>
        <v>0</v>
      </c>
      <c r="H29" s="27">
        <f>VLOOKUP(C29,'Futurity 1'!$C$2:$J$97,8,FALSE)</f>
        <v>0</v>
      </c>
      <c r="I29" s="171">
        <f>VLOOKUP(C29,'Futurity 2'!$C$2:$J$108,8,FALSE)</f>
        <v>0</v>
      </c>
      <c r="J29" s="171"/>
      <c r="K29" s="27">
        <f t="shared" si="1"/>
        <v>0</v>
      </c>
      <c r="L29" s="132">
        <f>VLOOKUP(C29,'Futurity 1'!$C$2:$K$99,9,FALSE)</f>
        <v>0</v>
      </c>
      <c r="M29" s="132">
        <f>VLOOKUP(C29,'Futurity 2'!$C$2:$K$99,9,FALSE)</f>
        <v>0</v>
      </c>
      <c r="N29" s="132"/>
      <c r="O29" s="129">
        <f t="shared" si="2"/>
        <v>0</v>
      </c>
    </row>
    <row r="30" spans="1:15" s="17" customFormat="1" ht="14.4" x14ac:dyDescent="0.3">
      <c r="A30" s="51">
        <v>29</v>
      </c>
      <c r="B30" s="175" t="str">
        <f>'Futurity 1'!B32</f>
        <v>Chris Timmons</v>
      </c>
      <c r="C30" s="175" t="str">
        <f>'Futurity 1'!C32</f>
        <v>Mossie</v>
      </c>
      <c r="D30" s="169">
        <f>VLOOKUP(C30,'Futurity 1'!$C$2:$D$91,2,FALSE)</f>
        <v>0</v>
      </c>
      <c r="E30" s="132">
        <f>VLOOKUP(C30,'Futurity 2'!$C$2:$D$265,2,FALSE)</f>
        <v>0</v>
      </c>
      <c r="F30" s="132"/>
      <c r="G30" s="129">
        <f t="shared" si="0"/>
        <v>0</v>
      </c>
      <c r="H30" s="27">
        <f>VLOOKUP(C30,'Futurity 1'!$C$2:$J$97,8,FALSE)</f>
        <v>0</v>
      </c>
      <c r="I30" s="171">
        <f>VLOOKUP(C30,'Futurity 2'!$C$2:$J$108,8,FALSE)</f>
        <v>0</v>
      </c>
      <c r="J30" s="171"/>
      <c r="K30" s="27">
        <f t="shared" si="1"/>
        <v>0</v>
      </c>
      <c r="L30" s="132">
        <f>VLOOKUP(C30,'Futurity 1'!$C$2:$K$99,9,FALSE)</f>
        <v>0</v>
      </c>
      <c r="M30" s="132">
        <f>VLOOKUP(C30,'Futurity 2'!$C$2:$K$99,9,FALSE)</f>
        <v>0</v>
      </c>
      <c r="N30" s="132"/>
      <c r="O30" s="129">
        <f t="shared" si="2"/>
        <v>0</v>
      </c>
    </row>
    <row r="31" spans="1:15" s="13" customFormat="1" ht="14.4" x14ac:dyDescent="0.3">
      <c r="A31" s="51">
        <v>30</v>
      </c>
      <c r="B31" s="175" t="str">
        <f>'Futurity 1'!B30</f>
        <v>Derk Robinson</v>
      </c>
      <c r="C31" s="175" t="str">
        <f>'Futurity 1'!C30</f>
        <v>Django</v>
      </c>
      <c r="D31" s="169">
        <f>VLOOKUP(C31,'Futurity 1'!$C$2:$D$91,2,FALSE)</f>
        <v>0</v>
      </c>
      <c r="E31" s="132">
        <f>VLOOKUP(C31,'Futurity 2'!$C$2:$D$265,2,FALSE)</f>
        <v>0</v>
      </c>
      <c r="F31" s="132"/>
      <c r="G31" s="129">
        <f t="shared" si="0"/>
        <v>0</v>
      </c>
      <c r="H31" s="27">
        <f>VLOOKUP(C31,'Futurity 1'!$C$2:$J$97,8,FALSE)</f>
        <v>0</v>
      </c>
      <c r="I31" s="171">
        <f>VLOOKUP(C31,'Futurity 2'!$C$2:$J$108,8,FALSE)</f>
        <v>0</v>
      </c>
      <c r="J31" s="171"/>
      <c r="K31" s="27">
        <f t="shared" si="1"/>
        <v>0</v>
      </c>
      <c r="L31" s="132">
        <f>VLOOKUP(C31,'Futurity 1'!$C$2:$K$99,9,FALSE)</f>
        <v>0</v>
      </c>
      <c r="M31" s="132">
        <f>VLOOKUP(C31,'Futurity 2'!$C$2:$K$99,9,FALSE)</f>
        <v>0</v>
      </c>
      <c r="N31" s="132"/>
      <c r="O31" s="129">
        <f t="shared" si="2"/>
        <v>0</v>
      </c>
    </row>
    <row r="32" spans="1:15" s="17" customFormat="1" ht="14.4" x14ac:dyDescent="0.3">
      <c r="A32" s="51">
        <v>31</v>
      </c>
      <c r="B32" s="175" t="str">
        <f>'Futurity 1'!B31</f>
        <v>Heather Evans</v>
      </c>
      <c r="C32" s="175" t="str">
        <f>'Futurity 1'!C31</f>
        <v>Pepper</v>
      </c>
      <c r="D32" s="169">
        <f>VLOOKUP(C32,'Futurity 1'!$C$2:$D$91,2,FALSE)</f>
        <v>0</v>
      </c>
      <c r="E32" s="132">
        <f>VLOOKUP(C32,'Futurity 2'!$C$2:$D$265,2,FALSE)</f>
        <v>0</v>
      </c>
      <c r="F32" s="132"/>
      <c r="G32" s="129">
        <f t="shared" si="0"/>
        <v>0</v>
      </c>
      <c r="H32" s="27">
        <f>VLOOKUP(C32,'Futurity 1'!$C$2:$J$97,8,FALSE)</f>
        <v>0</v>
      </c>
      <c r="I32" s="171">
        <f>VLOOKUP(C32,'Futurity 2'!$C$2:$J$108,8,FALSE)</f>
        <v>0</v>
      </c>
      <c r="J32" s="171"/>
      <c r="K32" s="27">
        <f t="shared" si="1"/>
        <v>0</v>
      </c>
      <c r="L32" s="132">
        <f>VLOOKUP(C32,'Futurity 1'!$C$2:$K$99,9,FALSE)</f>
        <v>0</v>
      </c>
      <c r="M32" s="132">
        <f>VLOOKUP(C32,'Futurity 2'!$C$2:$K$99,9,FALSE)</f>
        <v>0</v>
      </c>
      <c r="N32" s="132"/>
      <c r="O32" s="129">
        <f t="shared" si="2"/>
        <v>0</v>
      </c>
    </row>
    <row r="33" spans="1:15" s="13" customFormat="1" ht="14.4" x14ac:dyDescent="0.3">
      <c r="A33" s="51">
        <v>32</v>
      </c>
      <c r="B33" s="175" t="str">
        <f>'Futurity 1'!B33</f>
        <v>Roan West</v>
      </c>
      <c r="C33" s="175" t="str">
        <f>'Futurity 1'!C33</f>
        <v>SJP The Judge</v>
      </c>
      <c r="D33" s="169">
        <f>VLOOKUP(C33,'Futurity 1'!$C$2:$D$91,2,FALSE)</f>
        <v>0</v>
      </c>
      <c r="E33" s="132">
        <f>VLOOKUP(C33,'Futurity 2'!$C$2:$D$265,2,FALSE)</f>
        <v>0</v>
      </c>
      <c r="F33" s="132"/>
      <c r="G33" s="129">
        <f t="shared" si="0"/>
        <v>0</v>
      </c>
      <c r="H33" s="27">
        <f>VLOOKUP(C33,'Futurity 1'!$C$2:$J$97,8,FALSE)</f>
        <v>0</v>
      </c>
      <c r="I33" s="171">
        <f>VLOOKUP(C33,'Futurity 2'!$C$2:$J$108,8,FALSE)</f>
        <v>0</v>
      </c>
      <c r="J33" s="171"/>
      <c r="K33" s="27">
        <f t="shared" si="1"/>
        <v>0</v>
      </c>
      <c r="L33" s="132">
        <f>VLOOKUP(C33,'Futurity 1'!$C$2:$K$99,9,FALSE)</f>
        <v>0</v>
      </c>
      <c r="M33" s="132">
        <f>VLOOKUP(C33,'Futurity 2'!$C$2:$K$99,9,FALSE)</f>
        <v>0</v>
      </c>
      <c r="N33" s="132"/>
      <c r="O33" s="129">
        <f t="shared" si="2"/>
        <v>0</v>
      </c>
    </row>
    <row r="34" spans="1:15" s="17" customFormat="1" ht="14.4" x14ac:dyDescent="0.3">
      <c r="A34" s="51">
        <v>33</v>
      </c>
      <c r="B34" s="175" t="str">
        <f>'Futurity 1'!B34</f>
        <v>Leighton Stevens</v>
      </c>
      <c r="C34" s="175" t="str">
        <f>'Futurity 1'!C34</f>
        <v>Jake</v>
      </c>
      <c r="D34" s="169">
        <f>VLOOKUP(C34,'Futurity 1'!$C$2:$D$91,2,FALSE)</f>
        <v>0</v>
      </c>
      <c r="E34" s="132">
        <f>VLOOKUP(C34,'Futurity 2'!$C$2:$D$265,2,FALSE)</f>
        <v>0</v>
      </c>
      <c r="F34" s="132"/>
      <c r="G34" s="129">
        <f t="shared" si="0"/>
        <v>0</v>
      </c>
      <c r="H34" s="27">
        <f>VLOOKUP(C34,'Futurity 1'!$C$2:$J$97,8,FALSE)</f>
        <v>0</v>
      </c>
      <c r="I34" s="171">
        <f>VLOOKUP(C34,'Futurity 2'!$C$2:$J$108,8,FALSE)</f>
        <v>0</v>
      </c>
      <c r="J34" s="171"/>
      <c r="K34" s="27">
        <f t="shared" si="1"/>
        <v>0</v>
      </c>
      <c r="L34" s="132">
        <f>VLOOKUP(C34,'Futurity 1'!$C$2:$K$99,9,FALSE)</f>
        <v>0</v>
      </c>
      <c r="M34" s="132">
        <f>VLOOKUP(C34,'Futurity 2'!$C$2:$K$99,9,FALSE)</f>
        <v>0</v>
      </c>
      <c r="N34" s="132"/>
      <c r="O34" s="129">
        <f t="shared" si="2"/>
        <v>0</v>
      </c>
    </row>
    <row r="35" spans="1:15" s="13" customFormat="1" ht="14.4" x14ac:dyDescent="0.3">
      <c r="A35" s="51">
        <v>34</v>
      </c>
      <c r="B35" s="175" t="str">
        <f>'Futurity 1'!B35</f>
        <v>Randal Walker</v>
      </c>
      <c r="C35" s="175" t="str">
        <f>'Futurity 1'!C35</f>
        <v>Satus Meg</v>
      </c>
      <c r="D35" s="169">
        <f>VLOOKUP(C35,'Futurity 1'!$C$2:$D$91,2,FALSE)</f>
        <v>0</v>
      </c>
      <c r="E35" s="132">
        <f>VLOOKUP(C35,'Futurity 2'!$C$2:$D$265,2,FALSE)</f>
        <v>0</v>
      </c>
      <c r="F35" s="132"/>
      <c r="G35" s="129">
        <f t="shared" si="0"/>
        <v>0</v>
      </c>
      <c r="H35" s="27">
        <f>VLOOKUP(C35,'Futurity 1'!$C$2:$J$97,8,FALSE)</f>
        <v>0</v>
      </c>
      <c r="I35" s="171">
        <f>VLOOKUP(C35,'Futurity 2'!$C$2:$J$108,8,FALSE)</f>
        <v>0</v>
      </c>
      <c r="J35" s="171"/>
      <c r="K35" s="27">
        <f t="shared" si="1"/>
        <v>0</v>
      </c>
      <c r="L35" s="132">
        <f>VLOOKUP(C35,'Futurity 1'!$C$2:$K$99,9,FALSE)</f>
        <v>0</v>
      </c>
      <c r="M35" s="132">
        <f>VLOOKUP(C35,'Futurity 2'!$C$2:$K$99,9,FALSE)</f>
        <v>0</v>
      </c>
      <c r="N35" s="132"/>
      <c r="O35" s="129">
        <f t="shared" si="2"/>
        <v>0</v>
      </c>
    </row>
    <row r="36" spans="1:15" s="17" customFormat="1" ht="14.4" x14ac:dyDescent="0.3">
      <c r="A36" s="51">
        <v>35</v>
      </c>
      <c r="B36" s="175" t="str">
        <f>'Futurity 1'!B36</f>
        <v>Dan Gill</v>
      </c>
      <c r="C36" s="175" t="str">
        <f>'Futurity 1'!C36</f>
        <v>JR Khaki</v>
      </c>
      <c r="D36" s="169">
        <f>VLOOKUP(C36,'Futurity 1'!$C$2:$D$91,2,FALSE)</f>
        <v>0</v>
      </c>
      <c r="E36" s="132">
        <f>VLOOKUP(C36,'Futurity 2'!$C$2:$D$265,2,FALSE)</f>
        <v>0</v>
      </c>
      <c r="F36" s="132"/>
      <c r="G36" s="129">
        <f t="shared" si="0"/>
        <v>0</v>
      </c>
      <c r="H36" s="27">
        <f>VLOOKUP(C36,'Futurity 1'!$C$2:$J$97,8,FALSE)</f>
        <v>0</v>
      </c>
      <c r="I36" s="171">
        <f>VLOOKUP(C36,'Futurity 2'!$C$2:$J$108,8,FALSE)</f>
        <v>0</v>
      </c>
      <c r="J36" s="171"/>
      <c r="K36" s="27">
        <f t="shared" si="1"/>
        <v>0</v>
      </c>
      <c r="L36" s="132">
        <f>VLOOKUP(C36,'Futurity 1'!$C$2:$K$99,9,FALSE)</f>
        <v>0</v>
      </c>
      <c r="M36" s="132">
        <f>VLOOKUP(C36,'Futurity 2'!$C$2:$K$99,9,FALSE)</f>
        <v>0</v>
      </c>
      <c r="N36" s="132"/>
      <c r="O36" s="129">
        <f t="shared" si="2"/>
        <v>0</v>
      </c>
    </row>
    <row r="37" spans="1:15" s="13" customFormat="1" ht="14.4" x14ac:dyDescent="0.3">
      <c r="A37" s="51">
        <v>36</v>
      </c>
      <c r="B37" s="175" t="str">
        <f>'Futurity 1'!B38</f>
        <v>T.J. Collett</v>
      </c>
      <c r="C37" s="175" t="str">
        <f>'Futurity 1'!C38</f>
        <v>Jack</v>
      </c>
      <c r="D37" s="169">
        <f>VLOOKUP(C37,'Futurity 1'!$C$2:$D$91,2,FALSE)</f>
        <v>0</v>
      </c>
      <c r="E37" s="132">
        <f>VLOOKUP(C37,'Futurity 2'!$C$2:$D$265,2,FALSE)</f>
        <v>0</v>
      </c>
      <c r="F37" s="132"/>
      <c r="G37" s="129">
        <f t="shared" si="0"/>
        <v>0</v>
      </c>
      <c r="H37" s="27">
        <f>VLOOKUP(C37,'Futurity 1'!$C$2:$J$97,8,FALSE)</f>
        <v>0</v>
      </c>
      <c r="I37" s="171">
        <f>VLOOKUP(C37,'Futurity 2'!$C$2:$J$108,8,FALSE)</f>
        <v>0</v>
      </c>
      <c r="J37" s="171"/>
      <c r="K37" s="27">
        <f t="shared" si="1"/>
        <v>0</v>
      </c>
      <c r="L37" s="132">
        <f>VLOOKUP(C37,'Futurity 1'!$C$2:$K$99,9,FALSE)</f>
        <v>0</v>
      </c>
      <c r="M37" s="132">
        <f>VLOOKUP(C37,'Futurity 2'!$C$2:$K$99,9,FALSE)</f>
        <v>0</v>
      </c>
      <c r="N37" s="132"/>
      <c r="O37" s="129">
        <f t="shared" si="2"/>
        <v>0</v>
      </c>
    </row>
    <row r="38" spans="1:15" s="17" customFormat="1" ht="14.4" x14ac:dyDescent="0.3">
      <c r="A38" s="33">
        <v>37</v>
      </c>
      <c r="B38" s="175" t="str">
        <f>'Futurity 1'!B39</f>
        <v>Chance Horracks</v>
      </c>
      <c r="C38" s="175" t="str">
        <f>'Futurity 1'!C39</f>
        <v>KJB Sage</v>
      </c>
      <c r="D38" s="169">
        <f>VLOOKUP(C38,'Futurity 1'!$C$2:$D$91,2,FALSE)</f>
        <v>0</v>
      </c>
      <c r="E38" s="132">
        <f>VLOOKUP(C38,'Futurity 2'!$C$2:$D$265,2,FALSE)</f>
        <v>0</v>
      </c>
      <c r="F38" s="132"/>
      <c r="G38" s="129">
        <f t="shared" si="0"/>
        <v>0</v>
      </c>
      <c r="H38" s="27">
        <f>VLOOKUP(C38,'Futurity 1'!$C$2:$J$97,8,FALSE)</f>
        <v>0</v>
      </c>
      <c r="I38" s="171">
        <f>VLOOKUP(C38,'Futurity 2'!$C$2:$J$108,8,FALSE)</f>
        <v>0</v>
      </c>
      <c r="J38" s="171"/>
      <c r="K38" s="27">
        <f t="shared" si="1"/>
        <v>0</v>
      </c>
      <c r="L38" s="132">
        <f>VLOOKUP(C38,'Futurity 1'!$C$2:$K$99,9,FALSE)</f>
        <v>0</v>
      </c>
      <c r="M38" s="132">
        <f>VLOOKUP(C38,'Futurity 2'!$C$2:$K$99,9,FALSE)</f>
        <v>0</v>
      </c>
      <c r="N38" s="132"/>
      <c r="O38" s="129">
        <f t="shared" si="2"/>
        <v>0</v>
      </c>
    </row>
    <row r="39" spans="1:15" ht="14.4" x14ac:dyDescent="0.3">
      <c r="A39" s="33">
        <v>38</v>
      </c>
      <c r="B39" s="175" t="str">
        <f>'Futurity 1'!B40</f>
        <v>Laura Stimatze</v>
      </c>
      <c r="C39" s="175" t="str">
        <f>'Futurity 1'!C40</f>
        <v>Hank</v>
      </c>
      <c r="D39" s="169">
        <f>VLOOKUP(C39,'Futurity 1'!$C$2:$D$91,2,FALSE)</f>
        <v>0</v>
      </c>
      <c r="E39" s="132">
        <f>VLOOKUP(C39,'Futurity 2'!$C$2:$D$265,2,FALSE)</f>
        <v>0</v>
      </c>
      <c r="F39" s="132"/>
      <c r="G39" s="129">
        <f t="shared" si="0"/>
        <v>0</v>
      </c>
      <c r="H39" s="27">
        <f>VLOOKUP(C39,'Futurity 1'!$C$2:$J$97,8,FALSE)</f>
        <v>0</v>
      </c>
      <c r="I39" s="171">
        <f>VLOOKUP(C39,'Futurity 2'!$C$2:$J$108,8,FALSE)</f>
        <v>0</v>
      </c>
      <c r="J39" s="171"/>
      <c r="K39" s="27">
        <f t="shared" si="1"/>
        <v>0</v>
      </c>
      <c r="L39" s="132">
        <f>VLOOKUP(C39,'Futurity 1'!$C$2:$K$99,9,FALSE)</f>
        <v>0</v>
      </c>
      <c r="M39" s="132">
        <f>VLOOKUP(C39,'Futurity 2'!$C$2:$K$99,9,FALSE)</f>
        <v>0</v>
      </c>
      <c r="N39" s="132"/>
      <c r="O39" s="129">
        <f t="shared" si="2"/>
        <v>0</v>
      </c>
    </row>
    <row r="40" spans="1:15" ht="14.4" x14ac:dyDescent="0.3">
      <c r="A40" s="33">
        <v>39</v>
      </c>
      <c r="B40" s="175" t="str">
        <f>'Futurity 1'!B41</f>
        <v>Brian Jacobs</v>
      </c>
      <c r="C40" s="175" t="str">
        <f>'Futurity 1'!C41</f>
        <v>Mojo</v>
      </c>
      <c r="D40" s="169">
        <f>VLOOKUP(C40,'Futurity 1'!$C$2:$D$91,2,FALSE)</f>
        <v>0</v>
      </c>
      <c r="E40" s="132">
        <f>VLOOKUP(C40,'Futurity 2'!$C$2:$D$265,2,FALSE)</f>
        <v>0</v>
      </c>
      <c r="F40" s="132"/>
      <c r="G40" s="129">
        <f t="shared" si="0"/>
        <v>0</v>
      </c>
      <c r="H40" s="27">
        <f>VLOOKUP(C40,'Futurity 1'!$C$2:$J$97,8,FALSE)</f>
        <v>0</v>
      </c>
      <c r="I40" s="171">
        <f>VLOOKUP(C40,'Futurity 2'!$C$2:$J$108,8,FALSE)</f>
        <v>0</v>
      </c>
      <c r="J40" s="171"/>
      <c r="K40" s="27">
        <f t="shared" si="1"/>
        <v>0</v>
      </c>
      <c r="L40" s="132">
        <f>VLOOKUP(C40,'Futurity 1'!$C$2:$K$99,9,FALSE)</f>
        <v>0</v>
      </c>
      <c r="M40" s="132">
        <f>VLOOKUP(C40,'Futurity 2'!$C$2:$K$99,9,FALSE)</f>
        <v>0</v>
      </c>
      <c r="N40" s="132"/>
      <c r="O40" s="129">
        <f t="shared" si="2"/>
        <v>0</v>
      </c>
    </row>
    <row r="41" spans="1:15" ht="14.4" x14ac:dyDescent="0.3">
      <c r="A41" s="33">
        <v>40</v>
      </c>
      <c r="B41" s="175" t="str">
        <f>'Futurity 1'!B42</f>
        <v>Dusty Oliver</v>
      </c>
      <c r="C41" s="175" t="str">
        <f>'Futurity 1'!C42</f>
        <v>Skye</v>
      </c>
      <c r="D41" s="169">
        <f>VLOOKUP(C41,'Futurity 1'!$C$2:$D$91,2,FALSE)</f>
        <v>0</v>
      </c>
      <c r="E41" s="132">
        <f>VLOOKUP(C41,'Futurity 2'!$C$2:$D$265,2,FALSE)</f>
        <v>0</v>
      </c>
      <c r="F41" s="132"/>
      <c r="G41" s="129">
        <f t="shared" si="0"/>
        <v>0</v>
      </c>
      <c r="H41" s="27">
        <f>VLOOKUP(C41,'Futurity 1'!$C$2:$J$97,8,FALSE)</f>
        <v>0</v>
      </c>
      <c r="I41" s="171">
        <f>VLOOKUP(C41,'Futurity 2'!$C$2:$J$108,8,FALSE)</f>
        <v>0</v>
      </c>
      <c r="J41" s="171"/>
      <c r="K41" s="27">
        <f t="shared" si="1"/>
        <v>0</v>
      </c>
      <c r="L41" s="132">
        <f>VLOOKUP(C41,'Futurity 1'!$C$2:$K$99,9,FALSE)</f>
        <v>0</v>
      </c>
      <c r="M41" s="132">
        <f>VLOOKUP(C41,'Futurity 2'!$C$2:$K$99,9,FALSE)</f>
        <v>0</v>
      </c>
      <c r="N41" s="132"/>
      <c r="O41" s="129">
        <f t="shared" si="2"/>
        <v>0</v>
      </c>
    </row>
    <row r="42" spans="1:15" ht="14.4" x14ac:dyDescent="0.3">
      <c r="A42" s="33">
        <v>41</v>
      </c>
      <c r="B42" s="175" t="str">
        <f>'Futurity 1'!B43</f>
        <v>Don Workman</v>
      </c>
      <c r="C42" s="175" t="str">
        <f>'Futurity 1'!C43</f>
        <v>Sandy</v>
      </c>
      <c r="D42" s="169">
        <f>VLOOKUP(C42,'Futurity 1'!$C$2:$D$91,2,FALSE)</f>
        <v>0</v>
      </c>
      <c r="E42" s="132">
        <f>VLOOKUP(C42,'Futurity 2'!$C$2:$D$265,2,FALSE)</f>
        <v>0</v>
      </c>
      <c r="F42" s="132"/>
      <c r="G42" s="129">
        <f t="shared" si="0"/>
        <v>0</v>
      </c>
      <c r="H42" s="27">
        <f>VLOOKUP(C42,'Futurity 1'!$C$2:$J$97,8,FALSE)</f>
        <v>0</v>
      </c>
      <c r="I42" s="171">
        <f>VLOOKUP(C42,'Futurity 2'!$C$2:$J$108,8,FALSE)</f>
        <v>0</v>
      </c>
      <c r="J42" s="171"/>
      <c r="K42" s="27">
        <f t="shared" si="1"/>
        <v>0</v>
      </c>
      <c r="L42" s="132">
        <f>VLOOKUP(C42,'Futurity 1'!$C$2:$K$99,9,FALSE)</f>
        <v>0</v>
      </c>
      <c r="M42" s="132">
        <f>VLOOKUP(C42,'Futurity 2'!$C$2:$K$99,9,FALSE)</f>
        <v>0</v>
      </c>
      <c r="N42" s="132"/>
      <c r="O42" s="129">
        <f t="shared" si="2"/>
        <v>0</v>
      </c>
    </row>
    <row r="43" spans="1:15" ht="14.4" x14ac:dyDescent="0.3">
      <c r="A43" s="33">
        <v>42</v>
      </c>
      <c r="B43" s="175" t="str">
        <f>'Futurity 1'!B44</f>
        <v>Corey Bentke</v>
      </c>
      <c r="C43" s="175" t="str">
        <f>'Futurity 1'!C44</f>
        <v>Dice</v>
      </c>
      <c r="D43" s="169">
        <f>VLOOKUP(C43,'Futurity 1'!$C$2:$D$91,2,FALSE)</f>
        <v>0</v>
      </c>
      <c r="E43" s="132">
        <f>VLOOKUP(C43,'Futurity 2'!$C$2:$D$265,2,FALSE)</f>
        <v>0</v>
      </c>
      <c r="F43" s="132"/>
      <c r="G43" s="129">
        <f t="shared" si="0"/>
        <v>0</v>
      </c>
      <c r="H43" s="27">
        <f>VLOOKUP(C43,'Futurity 1'!$C$2:$J$97,8,FALSE)</f>
        <v>0</v>
      </c>
      <c r="I43" s="171">
        <f>VLOOKUP(C43,'Futurity 2'!$C$2:$J$108,8,FALSE)</f>
        <v>0</v>
      </c>
      <c r="J43" s="171"/>
      <c r="K43" s="27">
        <f t="shared" si="1"/>
        <v>0</v>
      </c>
      <c r="L43" s="132">
        <f>VLOOKUP(C43,'Futurity 1'!$C$2:$K$99,9,FALSE)</f>
        <v>0</v>
      </c>
      <c r="M43" s="132">
        <f>VLOOKUP(C43,'Futurity 2'!$C$2:$K$99,9,FALSE)</f>
        <v>0</v>
      </c>
      <c r="N43" s="132"/>
      <c r="O43" s="129">
        <f t="shared" si="2"/>
        <v>0</v>
      </c>
    </row>
    <row r="44" spans="1:15" ht="14.4" x14ac:dyDescent="0.3">
      <c r="A44" s="33">
        <v>43</v>
      </c>
      <c r="B44" s="175" t="str">
        <f>'Futurity 1'!B45</f>
        <v>Roy Cox</v>
      </c>
      <c r="C44" s="175" t="str">
        <f>'Futurity 1'!C45</f>
        <v>Sage</v>
      </c>
      <c r="D44" s="169">
        <f>VLOOKUP(C44,'Futurity 1'!$C$2:$D$91,2,FALSE)</f>
        <v>0</v>
      </c>
      <c r="E44" s="132">
        <f>VLOOKUP(C44,'Futurity 2'!$C$2:$D$265,2,FALSE)</f>
        <v>0</v>
      </c>
      <c r="F44" s="132"/>
      <c r="G44" s="129">
        <f t="shared" si="0"/>
        <v>0</v>
      </c>
      <c r="H44" s="27">
        <f>VLOOKUP(C44,'Futurity 1'!$C$2:$J$97,8,FALSE)</f>
        <v>0</v>
      </c>
      <c r="I44" s="171">
        <f>VLOOKUP(C44,'Futurity 2'!$C$2:$J$108,8,FALSE)</f>
        <v>0</v>
      </c>
      <c r="J44" s="171"/>
      <c r="K44" s="27">
        <f t="shared" si="1"/>
        <v>0</v>
      </c>
      <c r="L44" s="132">
        <f>VLOOKUP(C44,'Futurity 1'!$C$2:$K$99,9,FALSE)</f>
        <v>0</v>
      </c>
      <c r="M44" s="132">
        <f>VLOOKUP(C44,'Futurity 2'!$C$2:$K$99,9,FALSE)</f>
        <v>0</v>
      </c>
      <c r="N44" s="132"/>
      <c r="O44" s="129">
        <f t="shared" si="2"/>
        <v>0</v>
      </c>
    </row>
    <row r="45" spans="1:15" ht="14.4" x14ac:dyDescent="0.3">
      <c r="A45" s="33">
        <v>44</v>
      </c>
      <c r="B45" s="175" t="str">
        <f>'Futurity 1'!B46</f>
        <v>Mike Thompson</v>
      </c>
      <c r="C45" s="175" t="str">
        <f>'Futurity 1'!C46</f>
        <v>Griz</v>
      </c>
      <c r="D45" s="169">
        <f>VLOOKUP(C45,'Futurity 1'!$C$2:$D$91,2,FALSE)</f>
        <v>0</v>
      </c>
      <c r="E45" s="132">
        <f>VLOOKUP(C45,'Futurity 2'!$C$2:$D$265,2,FALSE)</f>
        <v>0</v>
      </c>
      <c r="F45" s="132"/>
      <c r="G45" s="129">
        <f t="shared" si="0"/>
        <v>0</v>
      </c>
      <c r="H45" s="27">
        <f>VLOOKUP(C45,'Futurity 1'!$C$2:$J$97,8,FALSE)</f>
        <v>0</v>
      </c>
      <c r="I45" s="171">
        <f>VLOOKUP(C45,'Futurity 2'!$C$2:$J$108,8,FALSE)</f>
        <v>0</v>
      </c>
      <c r="J45" s="171"/>
      <c r="K45" s="27">
        <f t="shared" si="1"/>
        <v>0</v>
      </c>
      <c r="L45" s="132">
        <f>VLOOKUP(C45,'Futurity 1'!$C$2:$K$99,9,FALSE)</f>
        <v>0</v>
      </c>
      <c r="M45" s="132">
        <f>VLOOKUP(C45,'Futurity 2'!$C$2:$K$99,9,FALSE)</f>
        <v>0</v>
      </c>
      <c r="N45" s="132"/>
      <c r="O45" s="129">
        <f t="shared" si="2"/>
        <v>0</v>
      </c>
    </row>
    <row r="46" spans="1:15" ht="14.4" x14ac:dyDescent="0.3">
      <c r="A46" s="33">
        <v>45</v>
      </c>
      <c r="B46" s="175" t="str">
        <f>'Futurity 1'!B37</f>
        <v>Roy Cox</v>
      </c>
      <c r="C46" s="175" t="str">
        <f>'Futurity 1'!C37</f>
        <v>Q</v>
      </c>
      <c r="D46" s="169">
        <f>VLOOKUP(C46,'Futurity 1'!$C$2:$D$91,2,FALSE)</f>
        <v>0</v>
      </c>
      <c r="E46" s="132">
        <f>VLOOKUP(C46,'Futurity 2'!$C$2:$D$265,2,FALSE)</f>
        <v>0</v>
      </c>
      <c r="F46" s="132"/>
      <c r="G46" s="129">
        <f t="shared" si="0"/>
        <v>0</v>
      </c>
      <c r="H46" s="27">
        <f>VLOOKUP(C46,'Futurity 1'!$C$2:$J$97,8,FALSE)</f>
        <v>0</v>
      </c>
      <c r="I46" s="171">
        <f>VLOOKUP(C46,'Futurity 2'!$C$2:$J$108,8,FALSE)</f>
        <v>0</v>
      </c>
      <c r="J46" s="171"/>
      <c r="K46" s="27">
        <f t="shared" si="1"/>
        <v>0</v>
      </c>
      <c r="L46" s="132">
        <f>VLOOKUP(C46,'Futurity 1'!$C$2:$K$99,9,FALSE)</f>
        <v>0</v>
      </c>
      <c r="M46" s="132">
        <f>VLOOKUP(C46,'Futurity 2'!$C$2:$K$99,9,FALSE)</f>
        <v>0</v>
      </c>
      <c r="N46" s="132"/>
      <c r="O46" s="129">
        <f t="shared" si="2"/>
        <v>0</v>
      </c>
    </row>
    <row r="47" spans="1:15" ht="14.4" x14ac:dyDescent="0.3">
      <c r="A47" s="33">
        <v>46</v>
      </c>
      <c r="B47" s="175" t="str">
        <f>'Futurity 1'!B47</f>
        <v>Kevin Lippe</v>
      </c>
      <c r="C47" s="175" t="str">
        <f>'Futurity 1'!C47</f>
        <v>Cedar Top Buck</v>
      </c>
      <c r="D47" s="169">
        <f>VLOOKUP(C47,'Futurity 1'!$C$2:$D$91,2,FALSE)</f>
        <v>0</v>
      </c>
      <c r="E47" s="132">
        <f>VLOOKUP(C47,'Futurity 2'!$C$2:$D$265,2,FALSE)</f>
        <v>0</v>
      </c>
      <c r="F47" s="132"/>
      <c r="G47" s="129">
        <f t="shared" si="0"/>
        <v>0</v>
      </c>
      <c r="H47" s="27">
        <f>VLOOKUP(C47,'Futurity 1'!$C$2:$J$97,8,FALSE)</f>
        <v>0</v>
      </c>
      <c r="I47" s="171">
        <f>VLOOKUP(C47,'Futurity 2'!$C$2:$J$108,8,FALSE)</f>
        <v>0</v>
      </c>
      <c r="J47" s="171"/>
      <c r="K47" s="27">
        <f t="shared" si="1"/>
        <v>0</v>
      </c>
      <c r="L47" s="132">
        <f>VLOOKUP(C47,'Futurity 1'!$C$2:$K$99,9,FALSE)</f>
        <v>0</v>
      </c>
      <c r="M47" s="132">
        <f>VLOOKUP(C47,'Futurity 2'!$C$2:$K$99,9,FALSE)</f>
        <v>0</v>
      </c>
      <c r="N47" s="132"/>
      <c r="O47" s="129">
        <f t="shared" si="2"/>
        <v>0</v>
      </c>
    </row>
    <row r="48" spans="1:15" ht="14.4" x14ac:dyDescent="0.3">
      <c r="A48" s="33">
        <v>47</v>
      </c>
      <c r="B48" s="175" t="str">
        <f>'Futurity 1'!B48</f>
        <v>Leighton Stevens</v>
      </c>
      <c r="C48" s="175" t="str">
        <f>'Futurity 1'!C48</f>
        <v>Satus Dixie (Hope)</v>
      </c>
      <c r="D48" s="169">
        <f>VLOOKUP(C48,'Futurity 1'!$C$2:$D$91,2,FALSE)</f>
        <v>0</v>
      </c>
      <c r="E48" s="132">
        <f>VLOOKUP(C48,'Futurity 2'!$C$2:$D$265,2,FALSE)</f>
        <v>0</v>
      </c>
      <c r="F48" s="132"/>
      <c r="G48" s="129">
        <f t="shared" si="0"/>
        <v>0</v>
      </c>
      <c r="H48" s="27">
        <f>VLOOKUP(C48,'Futurity 1'!$C$2:$J$97,8,FALSE)</f>
        <v>0</v>
      </c>
      <c r="I48" s="171">
        <f>VLOOKUP(C48,'Futurity 2'!$C$2:$J$108,8,FALSE)</f>
        <v>0</v>
      </c>
      <c r="J48" s="171"/>
      <c r="K48" s="27">
        <f t="shared" si="1"/>
        <v>0</v>
      </c>
      <c r="L48" s="132">
        <f>VLOOKUP(C48,'Futurity 1'!$C$2:$K$99,9,FALSE)</f>
        <v>0</v>
      </c>
      <c r="M48" s="132">
        <f>VLOOKUP(C48,'Futurity 2'!$C$2:$K$99,9,FALSE)</f>
        <v>0</v>
      </c>
      <c r="N48" s="132"/>
      <c r="O48" s="129">
        <f t="shared" si="2"/>
        <v>0</v>
      </c>
    </row>
    <row r="49" spans="1:15" ht="14.4" x14ac:dyDescent="0.3">
      <c r="A49" s="33">
        <v>48</v>
      </c>
      <c r="B49" s="175" t="str">
        <f>'Futurity 1'!B49</f>
        <v>Lincoln Rogers</v>
      </c>
      <c r="C49" s="175" t="str">
        <f>'Futurity 1'!C49</f>
        <v>Ada</v>
      </c>
      <c r="D49" s="169">
        <f>VLOOKUP(C49,'Futurity 1'!$C$2:$D$91,2,FALSE)</f>
        <v>0</v>
      </c>
      <c r="E49" s="132">
        <f>VLOOKUP(C49,'Futurity 2'!$C$2:$D$265,2,FALSE)</f>
        <v>0</v>
      </c>
      <c r="F49" s="132"/>
      <c r="G49" s="129">
        <f t="shared" si="0"/>
        <v>0</v>
      </c>
      <c r="H49" s="27">
        <f>VLOOKUP(C49,'Futurity 1'!$C$2:$J$97,8,FALSE)</f>
        <v>0</v>
      </c>
      <c r="I49" s="171">
        <f>VLOOKUP(C49,'Futurity 2'!$C$2:$J$108,8,FALSE)</f>
        <v>0</v>
      </c>
      <c r="J49" s="171"/>
      <c r="K49" s="27">
        <f t="shared" si="1"/>
        <v>0</v>
      </c>
      <c r="L49" s="132">
        <f>VLOOKUP(C49,'Futurity 1'!$C$2:$K$99,9,FALSE)</f>
        <v>0</v>
      </c>
      <c r="M49" s="132">
        <f>VLOOKUP(C49,'Futurity 2'!$C$2:$K$99,9,FALSE)</f>
        <v>0</v>
      </c>
      <c r="N49" s="132"/>
      <c r="O49" s="129">
        <f t="shared" si="2"/>
        <v>0</v>
      </c>
    </row>
    <row r="50" spans="1:15" ht="14.4" x14ac:dyDescent="0.3">
      <c r="A50" s="33">
        <v>49</v>
      </c>
      <c r="B50" s="175" t="str">
        <f>'Futurity 1'!B50</f>
        <v>Derk Robinson</v>
      </c>
      <c r="C50" s="175" t="str">
        <f>'Futurity 1'!C50</f>
        <v>Moose</v>
      </c>
      <c r="D50" s="169">
        <f>VLOOKUP(C50,'Futurity 1'!$C$2:$D$91,2,FALSE)</f>
        <v>0</v>
      </c>
      <c r="E50" s="132">
        <f>VLOOKUP(C50,'Futurity 2'!$C$2:$D$265,2,FALSE)</f>
        <v>0</v>
      </c>
      <c r="F50" s="132"/>
      <c r="G50" s="129">
        <f t="shared" si="0"/>
        <v>0</v>
      </c>
      <c r="H50" s="27">
        <f>VLOOKUP(C50,'Futurity 1'!$C$2:$J$97,8,FALSE)</f>
        <v>0</v>
      </c>
      <c r="I50" s="171">
        <f>VLOOKUP(C50,'Futurity 2'!$C$2:$J$108,8,FALSE)</f>
        <v>0</v>
      </c>
      <c r="J50" s="171"/>
      <c r="K50" s="27">
        <f t="shared" si="1"/>
        <v>0</v>
      </c>
      <c r="L50" s="132">
        <f>VLOOKUP(C50,'Futurity 1'!$C$2:$K$99,9,FALSE)</f>
        <v>0</v>
      </c>
      <c r="M50" s="132">
        <f>VLOOKUP(C50,'Futurity 2'!$C$2:$K$99,9,FALSE)</f>
        <v>0</v>
      </c>
      <c r="N50" s="132"/>
      <c r="O50" s="129">
        <f t="shared" si="2"/>
        <v>0</v>
      </c>
    </row>
    <row r="51" spans="1:15" ht="14.4" x14ac:dyDescent="0.3">
      <c r="A51" s="33">
        <v>50</v>
      </c>
      <c r="B51" s="175" t="str">
        <f>'Futurity 1'!B51</f>
        <v>Teryn Muench</v>
      </c>
      <c r="C51" s="175" t="str">
        <f>'Futurity 1'!C51</f>
        <v>Daybell's Ross</v>
      </c>
      <c r="D51" s="169">
        <f>VLOOKUP(C51,'Futurity 1'!$C$2:$D$91,2,FALSE)</f>
        <v>0</v>
      </c>
      <c r="E51" s="132">
        <f>VLOOKUP(C51,'Futurity 2'!$C$2:$D$265,2,FALSE)</f>
        <v>0</v>
      </c>
      <c r="F51" s="132"/>
      <c r="G51" s="129">
        <f t="shared" si="0"/>
        <v>0</v>
      </c>
      <c r="H51" s="27">
        <f>VLOOKUP(C51,'Futurity 1'!$C$2:$J$97,8,FALSE)</f>
        <v>0</v>
      </c>
      <c r="I51" s="171">
        <f>VLOOKUP(C51,'Futurity 2'!$C$2:$J$108,8,FALSE)</f>
        <v>0</v>
      </c>
      <c r="J51" s="171"/>
      <c r="K51" s="27">
        <f t="shared" si="1"/>
        <v>0</v>
      </c>
      <c r="L51" s="132">
        <f>VLOOKUP(C51,'Futurity 1'!$C$2:$K$99,9,FALSE)</f>
        <v>0</v>
      </c>
      <c r="M51" s="132">
        <f>VLOOKUP(C51,'Futurity 2'!$C$2:$K$99,9,FALSE)</f>
        <v>0</v>
      </c>
      <c r="N51" s="132"/>
      <c r="O51" s="129">
        <f t="shared" si="2"/>
        <v>0</v>
      </c>
    </row>
    <row r="52" spans="1:15" ht="14.4" x14ac:dyDescent="0.3">
      <c r="A52" s="33">
        <v>51</v>
      </c>
      <c r="B52" s="175" t="str">
        <f>'Futurity 1'!B52</f>
        <v>Frankie Acosta</v>
      </c>
      <c r="C52" s="175" t="str">
        <f>'Futurity 1'!C52</f>
        <v>S4 Junior</v>
      </c>
      <c r="D52" s="169">
        <f>VLOOKUP(C52,'Futurity 1'!$C$2:$D$91,2,FALSE)</f>
        <v>0</v>
      </c>
      <c r="E52" s="132">
        <f>VLOOKUP(C52,'Futurity 2'!$C$2:$D$265,2,FALSE)</f>
        <v>0</v>
      </c>
      <c r="F52" s="132"/>
      <c r="G52" s="129">
        <f t="shared" si="0"/>
        <v>0</v>
      </c>
      <c r="H52" s="27">
        <f>VLOOKUP(C52,'Futurity 1'!$C$2:$J$97,8,FALSE)</f>
        <v>0</v>
      </c>
      <c r="I52" s="171">
        <f>VLOOKUP(C52,'Futurity 2'!$C$2:$J$108,8,FALSE)</f>
        <v>0</v>
      </c>
      <c r="J52" s="171"/>
      <c r="K52" s="27">
        <f t="shared" si="1"/>
        <v>0</v>
      </c>
      <c r="L52" s="132">
        <f>VLOOKUP(C52,'Futurity 1'!$C$2:$K$99,9,FALSE)</f>
        <v>0</v>
      </c>
      <c r="M52" s="132">
        <f>VLOOKUP(C52,'Futurity 2'!$C$2:$K$99,9,FALSE)</f>
        <v>0</v>
      </c>
      <c r="N52" s="132"/>
      <c r="O52" s="129">
        <f t="shared" si="2"/>
        <v>0</v>
      </c>
    </row>
    <row r="53" spans="1:15" ht="14.4" x14ac:dyDescent="0.3">
      <c r="A53" s="33">
        <v>52</v>
      </c>
      <c r="B53" s="175" t="str">
        <f>'Futurity 1'!B53</f>
        <v>Roan West</v>
      </c>
      <c r="C53" s="175" t="str">
        <f>'Futurity 1'!C53</f>
        <v>June</v>
      </c>
      <c r="D53" s="169">
        <f>VLOOKUP(C53,'Futurity 1'!$C$2:$D$91,2,FALSE)</f>
        <v>0</v>
      </c>
      <c r="E53" s="132">
        <f>VLOOKUP(C53,'Futurity 2'!$C$2:$D$265,2,FALSE)</f>
        <v>0</v>
      </c>
      <c r="F53" s="132"/>
      <c r="G53" s="129">
        <f t="shared" si="0"/>
        <v>0</v>
      </c>
      <c r="H53" s="27">
        <f>VLOOKUP(C53,'Futurity 1'!$C$2:$J$97,8,FALSE)</f>
        <v>0</v>
      </c>
      <c r="I53" s="171">
        <f>VLOOKUP(C53,'Futurity 2'!$C$2:$J$108,8,FALSE)</f>
        <v>0</v>
      </c>
      <c r="J53" s="171"/>
      <c r="K53" s="27">
        <f t="shared" si="1"/>
        <v>0</v>
      </c>
      <c r="L53" s="132">
        <f>VLOOKUP(C53,'Futurity 1'!$C$2:$K$99,9,FALSE)</f>
        <v>0</v>
      </c>
      <c r="M53" s="132">
        <f>VLOOKUP(C53,'Futurity 2'!$C$2:$K$99,9,FALSE)</f>
        <v>0</v>
      </c>
      <c r="N53" s="132"/>
      <c r="O53" s="129">
        <f t="shared" si="2"/>
        <v>0</v>
      </c>
    </row>
    <row r="54" spans="1:15" ht="14.4" x14ac:dyDescent="0.3">
      <c r="A54" s="33">
        <v>53</v>
      </c>
      <c r="B54" s="175" t="str">
        <f>'Futurity 1'!B54</f>
        <v>Brent Daniel</v>
      </c>
      <c r="C54" s="175" t="str">
        <f>'Futurity 1'!C54</f>
        <v>July</v>
      </c>
      <c r="D54" s="169">
        <f>VLOOKUP(C54,'Futurity 1'!$C$2:$D$91,2,FALSE)</f>
        <v>0</v>
      </c>
      <c r="E54" s="132">
        <f>VLOOKUP(C54,'Futurity 2'!$C$2:$D$265,2,FALSE)</f>
        <v>0</v>
      </c>
      <c r="F54" s="132"/>
      <c r="G54" s="129">
        <f t="shared" si="0"/>
        <v>0</v>
      </c>
      <c r="H54" s="27">
        <f>VLOOKUP(C54,'Futurity 1'!$C$2:$J$97,8,FALSE)</f>
        <v>0</v>
      </c>
      <c r="I54" s="171">
        <f>VLOOKUP(C54,'Futurity 2'!$C$2:$J$108,8,FALSE)</f>
        <v>0</v>
      </c>
      <c r="J54" s="171"/>
      <c r="K54" s="27">
        <f t="shared" si="1"/>
        <v>0</v>
      </c>
      <c r="L54" s="132">
        <f>VLOOKUP(C54,'Futurity 1'!$C$2:$K$99,9,FALSE)</f>
        <v>0</v>
      </c>
      <c r="M54" s="132">
        <f>VLOOKUP(C54,'Futurity 2'!$C$2:$K$99,9,FALSE)</f>
        <v>0</v>
      </c>
      <c r="N54" s="132"/>
      <c r="O54" s="129">
        <f t="shared" si="2"/>
        <v>0</v>
      </c>
    </row>
    <row r="55" spans="1:15" ht="14.4" x14ac:dyDescent="0.3">
      <c r="A55" s="33">
        <v>54</v>
      </c>
      <c r="B55" s="175" t="str">
        <f>'Futurity 1'!B55</f>
        <v>Derk Robinson</v>
      </c>
      <c r="C55" s="175" t="str">
        <f>'Futurity 1'!C55</f>
        <v>Molly</v>
      </c>
      <c r="D55" s="169">
        <f>VLOOKUP(C55,'Futurity 1'!$C$2:$D$91,2,FALSE)</f>
        <v>0</v>
      </c>
      <c r="E55" s="132">
        <f>VLOOKUP(C55,'Futurity 2'!$C$2:$D$265,2,FALSE)</f>
        <v>0</v>
      </c>
      <c r="F55" s="132"/>
      <c r="G55" s="129">
        <f t="shared" si="0"/>
        <v>0</v>
      </c>
      <c r="H55" s="27">
        <f>VLOOKUP(C55,'Futurity 1'!$C$2:$J$97,8,FALSE)</f>
        <v>0</v>
      </c>
      <c r="I55" s="171">
        <f>VLOOKUP(C55,'Futurity 2'!$C$2:$J$108,8,FALSE)</f>
        <v>0</v>
      </c>
      <c r="J55" s="171"/>
      <c r="K55" s="27">
        <f t="shared" si="1"/>
        <v>0</v>
      </c>
      <c r="L55" s="132">
        <f>VLOOKUP(C55,'Futurity 1'!$C$2:$K$99,9,FALSE)</f>
        <v>0</v>
      </c>
      <c r="M55" s="132">
        <f>VLOOKUP(C55,'Futurity 2'!$C$2:$K$99,9,FALSE)</f>
        <v>0</v>
      </c>
      <c r="N55" s="132"/>
      <c r="O55" s="129">
        <f t="shared" si="2"/>
        <v>0</v>
      </c>
    </row>
    <row r="56" spans="1:15" ht="14.4" x14ac:dyDescent="0.3">
      <c r="A56" s="33">
        <v>55</v>
      </c>
      <c r="B56" s="175" t="str">
        <f>'Futurity 1'!B57</f>
        <v>Shauna Moser</v>
      </c>
      <c r="C56" s="175" t="str">
        <f>'Futurity 1'!C57</f>
        <v>Gadget</v>
      </c>
      <c r="D56" s="169">
        <f>VLOOKUP(C56,'Futurity 1'!$C$2:$D$91,2,FALSE)</f>
        <v>0</v>
      </c>
      <c r="E56" s="132">
        <f>VLOOKUP(C56,'Futurity 2'!$C$2:$D$265,2,FALSE)</f>
        <v>0</v>
      </c>
      <c r="F56" s="132"/>
      <c r="G56" s="129">
        <f t="shared" si="0"/>
        <v>0</v>
      </c>
      <c r="H56" s="27">
        <f>VLOOKUP(C56,'Futurity 1'!$C$2:$J$97,8,FALSE)</f>
        <v>0</v>
      </c>
      <c r="I56" s="171">
        <f>VLOOKUP(C56,'Futurity 2'!$C$2:$J$108,8,FALSE)</f>
        <v>0</v>
      </c>
      <c r="J56" s="171"/>
      <c r="K56" s="27">
        <f t="shared" si="1"/>
        <v>0</v>
      </c>
      <c r="L56" s="132">
        <f>VLOOKUP(C56,'Futurity 1'!$C$2:$K$99,9,FALSE)</f>
        <v>0</v>
      </c>
      <c r="M56" s="132">
        <f>VLOOKUP(C56,'Futurity 2'!$C$2:$K$99,9,FALSE)</f>
        <v>0</v>
      </c>
      <c r="N56" s="132"/>
      <c r="O56" s="129">
        <f t="shared" si="2"/>
        <v>0</v>
      </c>
    </row>
    <row r="57" spans="1:15" ht="14.4" x14ac:dyDescent="0.3">
      <c r="A57" s="33">
        <v>56</v>
      </c>
      <c r="B57" s="175" t="str">
        <f>'Futurity 1'!B58</f>
        <v>Brian Jacobs</v>
      </c>
      <c r="C57" s="175" t="str">
        <f>'Futurity 1'!C58</f>
        <v>RKB Lacey</v>
      </c>
      <c r="D57" s="169">
        <f>VLOOKUP(C57,'Futurity 1'!$C$2:$D$91,2,FALSE)</f>
        <v>0</v>
      </c>
      <c r="E57" s="132">
        <f>VLOOKUP(C57,'Futurity 2'!$C$2:$D$265,2,FALSE)</f>
        <v>0</v>
      </c>
      <c r="F57" s="132"/>
      <c r="G57" s="129">
        <f t="shared" si="0"/>
        <v>0</v>
      </c>
      <c r="H57" s="27">
        <f>VLOOKUP(C57,'Futurity 1'!$C$2:$J$97,8,FALSE)</f>
        <v>0</v>
      </c>
      <c r="I57" s="171">
        <f>VLOOKUP(C57,'Futurity 2'!$C$2:$J$108,8,FALSE)</f>
        <v>0</v>
      </c>
      <c r="J57" s="171"/>
      <c r="K57" s="27">
        <f t="shared" si="1"/>
        <v>0</v>
      </c>
      <c r="L57" s="132">
        <f>VLOOKUP(C57,'Futurity 1'!$C$2:$K$99,9,FALSE)</f>
        <v>0</v>
      </c>
      <c r="M57" s="132">
        <f>VLOOKUP(C57,'Futurity 2'!$C$2:$K$99,9,FALSE)</f>
        <v>0</v>
      </c>
      <c r="N57" s="132"/>
      <c r="O57" s="129">
        <f t="shared" si="2"/>
        <v>0</v>
      </c>
    </row>
    <row r="58" spans="1:15" ht="14.4" x14ac:dyDescent="0.3">
      <c r="A58" s="33">
        <v>57</v>
      </c>
      <c r="B58" s="175" t="str">
        <f>'Futurity 1'!B59</f>
        <v>Ron Long</v>
      </c>
      <c r="C58" s="175" t="str">
        <f>'Futurity 1'!C59</f>
        <v>Rip</v>
      </c>
      <c r="D58" s="169">
        <f>VLOOKUP(C58,'Futurity 1'!$C$2:$D$91,2,FALSE)</f>
        <v>0</v>
      </c>
      <c r="E58" s="132">
        <f>VLOOKUP(C58,'Futurity 2'!$C$2:$D$265,2,FALSE)</f>
        <v>0</v>
      </c>
      <c r="F58" s="132"/>
      <c r="G58" s="129">
        <f t="shared" si="0"/>
        <v>0</v>
      </c>
      <c r="H58" s="27">
        <f>VLOOKUP(C58,'Futurity 1'!$C$2:$J$97,8,FALSE)</f>
        <v>0</v>
      </c>
      <c r="I58" s="171">
        <f>VLOOKUP(C58,'Futurity 2'!$C$2:$J$108,8,FALSE)</f>
        <v>0</v>
      </c>
      <c r="J58" s="171"/>
      <c r="K58" s="27">
        <f t="shared" si="1"/>
        <v>0</v>
      </c>
      <c r="L58" s="132">
        <f>VLOOKUP(C58,'Futurity 1'!$C$2:$K$99,9,FALSE)</f>
        <v>0</v>
      </c>
      <c r="M58" s="132">
        <f>VLOOKUP(C58,'Futurity 2'!$C$2:$K$99,9,FALSE)</f>
        <v>0</v>
      </c>
      <c r="N58" s="132"/>
      <c r="O58" s="129">
        <f t="shared" si="2"/>
        <v>0</v>
      </c>
    </row>
    <row r="59" spans="1:15" ht="14.4" x14ac:dyDescent="0.3">
      <c r="A59" s="33">
        <v>58</v>
      </c>
      <c r="B59" s="175" t="str">
        <f>'Futurity 1'!B60</f>
        <v>Sonny Mahurin</v>
      </c>
      <c r="C59" s="175" t="str">
        <f>'Futurity 1'!C60</f>
        <v>Roxy</v>
      </c>
      <c r="D59" s="169">
        <f>VLOOKUP(C59,'Futurity 1'!$C$2:$D$91,2,FALSE)</f>
        <v>0</v>
      </c>
      <c r="E59" s="132">
        <f>VLOOKUP(C59,'Futurity 2'!$C$2:$D$265,2,FALSE)</f>
        <v>0</v>
      </c>
      <c r="F59" s="132"/>
      <c r="G59" s="129">
        <f t="shared" si="0"/>
        <v>0</v>
      </c>
      <c r="H59" s="27">
        <f>VLOOKUP(C59,'Futurity 1'!$C$2:$J$97,8,FALSE)</f>
        <v>0</v>
      </c>
      <c r="I59" s="171">
        <f>VLOOKUP(C59,'Futurity 2'!$C$2:$J$108,8,FALSE)</f>
        <v>0</v>
      </c>
      <c r="J59" s="171"/>
      <c r="K59" s="27">
        <f t="shared" si="1"/>
        <v>0</v>
      </c>
      <c r="L59" s="132">
        <f>VLOOKUP(C59,'Futurity 1'!$C$2:$K$99,9,FALSE)</f>
        <v>0</v>
      </c>
      <c r="M59" s="132">
        <f>VLOOKUP(C59,'Futurity 2'!$C$2:$K$99,9,FALSE)</f>
        <v>0</v>
      </c>
      <c r="N59" s="132"/>
      <c r="O59" s="129">
        <f t="shared" si="2"/>
        <v>0</v>
      </c>
    </row>
    <row r="60" spans="1:15" ht="14.4" x14ac:dyDescent="0.3">
      <c r="A60" s="33">
        <v>59</v>
      </c>
      <c r="B60" s="175" t="str">
        <f>'Futurity 1'!B61</f>
        <v>Buck Mendenhall</v>
      </c>
      <c r="C60" s="175" t="str">
        <f>'Futurity 1'!C61</f>
        <v>Z5 Ruger</v>
      </c>
      <c r="D60" s="169">
        <f>VLOOKUP(C60,'Futurity 1'!$C$2:$D$91,2,FALSE)</f>
        <v>0</v>
      </c>
      <c r="E60" s="132">
        <f>VLOOKUP(C60,'Futurity 2'!$C$2:$D$265,2,FALSE)</f>
        <v>0</v>
      </c>
      <c r="F60" s="132"/>
      <c r="G60" s="129">
        <f t="shared" si="0"/>
        <v>0</v>
      </c>
      <c r="H60" s="27">
        <f>VLOOKUP(C60,'Futurity 1'!$C$2:$J$97,8,FALSE)</f>
        <v>0</v>
      </c>
      <c r="I60" s="171">
        <f>VLOOKUP(C60,'Futurity 2'!$C$2:$J$108,8,FALSE)</f>
        <v>0</v>
      </c>
      <c r="J60" s="171"/>
      <c r="K60" s="27">
        <f t="shared" si="1"/>
        <v>0</v>
      </c>
      <c r="L60" s="132">
        <f>VLOOKUP(C60,'Futurity 1'!$C$2:$K$99,9,FALSE)</f>
        <v>0</v>
      </c>
      <c r="M60" s="132">
        <f>VLOOKUP(C60,'Futurity 2'!$C$2:$K$99,9,FALSE)</f>
        <v>0</v>
      </c>
      <c r="N60" s="132"/>
      <c r="O60" s="129">
        <f t="shared" si="2"/>
        <v>0</v>
      </c>
    </row>
    <row r="61" spans="1:15" ht="14.4" x14ac:dyDescent="0.3">
      <c r="A61" s="33">
        <v>60</v>
      </c>
      <c r="B61" s="175" t="str">
        <f>'Futurity 1'!B62</f>
        <v>Roy Cox</v>
      </c>
      <c r="C61" s="175" t="str">
        <f>'Futurity 1'!C62</f>
        <v>Nap</v>
      </c>
      <c r="D61" s="169">
        <f>VLOOKUP(C61,'Futurity 1'!$C$2:$D$91,2,FALSE)</f>
        <v>0</v>
      </c>
      <c r="E61" s="132">
        <f>VLOOKUP(C61,'Futurity 2'!$C$2:$D$265,2,FALSE)</f>
        <v>0</v>
      </c>
      <c r="F61" s="132"/>
      <c r="G61" s="129">
        <f t="shared" si="0"/>
        <v>0</v>
      </c>
      <c r="H61" s="27">
        <f>VLOOKUP(C61,'Futurity 1'!$C$2:$J$97,8,FALSE)</f>
        <v>0</v>
      </c>
      <c r="I61" s="171">
        <f>VLOOKUP(C61,'Futurity 2'!$C$2:$J$108,8,FALSE)</f>
        <v>0</v>
      </c>
      <c r="J61" s="171"/>
      <c r="K61" s="27">
        <f t="shared" si="1"/>
        <v>0</v>
      </c>
      <c r="L61" s="132">
        <f>VLOOKUP(C61,'Futurity 1'!$C$2:$K$99,9,FALSE)</f>
        <v>0</v>
      </c>
      <c r="M61" s="132">
        <f>VLOOKUP(C61,'Futurity 2'!$C$2:$K$99,9,FALSE)</f>
        <v>0</v>
      </c>
      <c r="N61" s="132"/>
      <c r="O61" s="129">
        <f t="shared" si="2"/>
        <v>0</v>
      </c>
    </row>
    <row r="62" spans="1:15" ht="14.4" x14ac:dyDescent="0.3">
      <c r="A62" s="33">
        <v>61</v>
      </c>
      <c r="B62" s="175" t="str">
        <f>'Futurity 1'!B63</f>
        <v>Tate Bennett</v>
      </c>
      <c r="C62" s="175" t="str">
        <f>'Futurity 1'!C63</f>
        <v>TB Flower</v>
      </c>
      <c r="D62" s="169">
        <f>VLOOKUP(C62,'Futurity 1'!$C$2:$D$91,2,FALSE)</f>
        <v>0</v>
      </c>
      <c r="E62" s="132">
        <f>VLOOKUP(C62,'Futurity 2'!$C$2:$D$265,2,FALSE)</f>
        <v>0</v>
      </c>
      <c r="F62" s="132"/>
      <c r="G62" s="129">
        <f t="shared" si="0"/>
        <v>0</v>
      </c>
      <c r="H62" s="27">
        <f>VLOOKUP(C62,'Futurity 1'!$C$2:$J$97,8,FALSE)</f>
        <v>0</v>
      </c>
      <c r="I62" s="171">
        <f>VLOOKUP(C62,'Futurity 2'!$C$2:$J$108,8,FALSE)</f>
        <v>0</v>
      </c>
      <c r="J62" s="171"/>
      <c r="K62" s="27">
        <f t="shared" si="1"/>
        <v>0</v>
      </c>
      <c r="L62" s="132">
        <f>VLOOKUP(C62,'Futurity 1'!$C$2:$K$99,9,FALSE)</f>
        <v>0</v>
      </c>
      <c r="M62" s="132">
        <f>VLOOKUP(C62,'Futurity 2'!$C$2:$K$99,9,FALSE)</f>
        <v>0</v>
      </c>
      <c r="N62" s="132"/>
      <c r="O62" s="129">
        <f t="shared" si="2"/>
        <v>0</v>
      </c>
    </row>
    <row r="63" spans="1:15" ht="14.4" x14ac:dyDescent="0.3">
      <c r="A63" s="33">
        <v>62</v>
      </c>
      <c r="B63" s="175" t="str">
        <f>'Futurity 1'!B64</f>
        <v>Jake Jessen</v>
      </c>
      <c r="C63" s="175" t="str">
        <f>'Futurity 1'!C64</f>
        <v>JM Ellie</v>
      </c>
      <c r="D63" s="169">
        <f>VLOOKUP(C63,'Futurity 1'!$C$2:$D$91,2,FALSE)</f>
        <v>0</v>
      </c>
      <c r="E63" s="132">
        <f>VLOOKUP(C63,'Futurity 2'!$C$2:$D$265,2,FALSE)</f>
        <v>0</v>
      </c>
      <c r="F63" s="132"/>
      <c r="G63" s="129">
        <f t="shared" si="0"/>
        <v>0</v>
      </c>
      <c r="H63" s="27">
        <f>VLOOKUP(C63,'Futurity 1'!$C$2:$J$97,8,FALSE)</f>
        <v>0</v>
      </c>
      <c r="I63" s="171">
        <f>VLOOKUP(C63,'Futurity 2'!$C$2:$J$108,8,FALSE)</f>
        <v>0</v>
      </c>
      <c r="J63" s="171"/>
      <c r="K63" s="27">
        <f t="shared" si="1"/>
        <v>0</v>
      </c>
      <c r="L63" s="132">
        <f>VLOOKUP(C63,'Futurity 1'!$C$2:$K$99,9,FALSE)</f>
        <v>0</v>
      </c>
      <c r="M63" s="132">
        <f>VLOOKUP(C63,'Futurity 2'!$C$2:$K$99,9,FALSE)</f>
        <v>0</v>
      </c>
      <c r="N63" s="132"/>
      <c r="O63" s="129">
        <f t="shared" si="2"/>
        <v>0</v>
      </c>
    </row>
    <row r="64" spans="1:15" ht="14.4" x14ac:dyDescent="0.3">
      <c r="A64" s="33">
        <v>63</v>
      </c>
      <c r="B64" s="175" t="str">
        <f>'Futurity 1'!B65</f>
        <v>Ezekial Mendenhall</v>
      </c>
      <c r="C64" s="175" t="str">
        <f>'Futurity 1'!C65</f>
        <v>Doc</v>
      </c>
      <c r="D64" s="169">
        <f>VLOOKUP(C64,'Futurity 1'!$C$2:$D$91,2,FALSE)</f>
        <v>0</v>
      </c>
      <c r="E64" s="132">
        <f>VLOOKUP(C64,'Futurity 2'!$C$2:$D$265,2,FALSE)</f>
        <v>0</v>
      </c>
      <c r="F64" s="132"/>
      <c r="G64" s="129">
        <f t="shared" si="0"/>
        <v>0</v>
      </c>
      <c r="H64" s="27">
        <f>VLOOKUP(C64,'Futurity 1'!$C$2:$J$97,8,FALSE)</f>
        <v>0</v>
      </c>
      <c r="I64" s="171">
        <f>VLOOKUP(C64,'Futurity 2'!$C$2:$J$108,8,FALSE)</f>
        <v>0</v>
      </c>
      <c r="J64" s="171"/>
      <c r="K64" s="27">
        <f t="shared" si="1"/>
        <v>0</v>
      </c>
      <c r="L64" s="132">
        <f>VLOOKUP(C64,'Futurity 1'!$C$2:$K$99,9,FALSE)</f>
        <v>0</v>
      </c>
      <c r="M64" s="132">
        <f>VLOOKUP(C64,'Futurity 2'!$C$2:$K$99,9,FALSE)</f>
        <v>0</v>
      </c>
      <c r="N64" s="132"/>
      <c r="O64" s="129">
        <f t="shared" si="2"/>
        <v>0</v>
      </c>
    </row>
    <row r="65" spans="1:15" ht="14.4" x14ac:dyDescent="0.3">
      <c r="A65" s="33">
        <v>64</v>
      </c>
      <c r="B65" s="175" t="str">
        <f>'Futurity 1'!B66</f>
        <v>Bobby Dykes</v>
      </c>
      <c r="C65" s="175" t="str">
        <f>'Futurity 1'!C66</f>
        <v>Bynx</v>
      </c>
      <c r="D65" s="169">
        <f>VLOOKUP(C65,'Futurity 1'!$C$2:$D$91,2,FALSE)</f>
        <v>0</v>
      </c>
      <c r="E65" s="132">
        <f>VLOOKUP(C65,'Futurity 2'!$C$2:$D$265,2,FALSE)</f>
        <v>0</v>
      </c>
      <c r="F65" s="176"/>
      <c r="G65" s="129">
        <f t="shared" si="0"/>
        <v>0</v>
      </c>
      <c r="H65" s="27">
        <f>VLOOKUP(C65,'Futurity 1'!$C$2:$J$97,8,FALSE)</f>
        <v>0</v>
      </c>
      <c r="I65" s="171">
        <f>VLOOKUP(C65,'Futurity 2'!$C$2:$J$108,8,FALSE)</f>
        <v>0</v>
      </c>
      <c r="J65" s="177"/>
      <c r="K65" s="27">
        <f t="shared" si="1"/>
        <v>0</v>
      </c>
      <c r="L65" s="132">
        <f>VLOOKUP(C65,'Futurity 1'!$C$2:$K$99,9,FALSE)</f>
        <v>0</v>
      </c>
      <c r="M65" s="132">
        <f>VLOOKUP(C65,'Futurity 2'!$C$2:$K$99,9,FALSE)</f>
        <v>0</v>
      </c>
      <c r="N65" s="176"/>
      <c r="O65" s="129">
        <f t="shared" si="2"/>
        <v>0</v>
      </c>
    </row>
    <row r="66" spans="1:15" ht="14.4" x14ac:dyDescent="0.3">
      <c r="A66" s="33">
        <v>65</v>
      </c>
      <c r="B66" s="175" t="str">
        <f>'Futurity 1'!B67</f>
        <v>Erby Chandler</v>
      </c>
      <c r="C66" s="175" t="str">
        <f>'Futurity 1'!C67</f>
        <v>Sam</v>
      </c>
      <c r="D66" s="169">
        <f>VLOOKUP(C66,'Futurity 1'!$C$2:$D$91,2,FALSE)</f>
        <v>0</v>
      </c>
      <c r="E66" s="132">
        <f>VLOOKUP(C66,'Futurity 2'!$C$2:$D$265,2,FALSE)</f>
        <v>0</v>
      </c>
      <c r="F66" s="176"/>
      <c r="G66" s="129">
        <f t="shared" si="0"/>
        <v>0</v>
      </c>
      <c r="H66" s="27">
        <f>VLOOKUP(C66,'Futurity 1'!$C$2:$J$97,8,FALSE)</f>
        <v>0</v>
      </c>
      <c r="I66" s="171">
        <f>VLOOKUP(C66,'Futurity 2'!$C$2:$J$108,8,FALSE)</f>
        <v>0</v>
      </c>
      <c r="J66" s="177"/>
      <c r="K66" s="27">
        <f t="shared" si="1"/>
        <v>0</v>
      </c>
      <c r="L66" s="132">
        <f>VLOOKUP(C66,'Futurity 1'!$C$2:$K$99,9,FALSE)</f>
        <v>0</v>
      </c>
      <c r="M66" s="132">
        <f>VLOOKUP(C66,'Futurity 2'!$C$2:$K$99,9,FALSE)</f>
        <v>0</v>
      </c>
      <c r="N66" s="176"/>
      <c r="O66" s="129">
        <f t="shared" si="2"/>
        <v>0</v>
      </c>
    </row>
    <row r="67" spans="1:15" ht="14.4" x14ac:dyDescent="0.3">
      <c r="A67" s="33">
        <v>66</v>
      </c>
      <c r="B67" s="175" t="str">
        <f>'Futurity 1'!B27</f>
        <v>Ezekial Mendenhall</v>
      </c>
      <c r="C67" s="175" t="str">
        <f>'Futurity 1'!C27</f>
        <v>GD Cash</v>
      </c>
      <c r="D67" s="169">
        <f>VLOOKUP(C67,'Futurity 1'!$C$2:$D$91,2,FALSE)</f>
        <v>0</v>
      </c>
      <c r="E67" s="132">
        <f>VLOOKUP(C67,'Futurity 2'!$C$2:$D$265,2,FALSE)</f>
        <v>0</v>
      </c>
      <c r="F67" s="176"/>
      <c r="G67" s="129">
        <f t="shared" ref="G67:G85" si="3">SUM(D67:F67)</f>
        <v>0</v>
      </c>
      <c r="H67" s="27">
        <f>VLOOKUP(C67,'Futurity 1'!$C$2:$J$97,8,FALSE)</f>
        <v>0</v>
      </c>
      <c r="I67" s="171">
        <f>VLOOKUP(C67,'Futurity 2'!$C$2:$J$108,8,FALSE)</f>
        <v>0</v>
      </c>
      <c r="J67" s="177"/>
      <c r="K67" s="27">
        <f t="shared" ref="K67:K85" si="4">SUM(H67:J67)</f>
        <v>0</v>
      </c>
      <c r="L67" s="132">
        <f>VLOOKUP(C67,'Futurity 1'!$C$2:$K$99,9,FALSE)</f>
        <v>0</v>
      </c>
      <c r="M67" s="132">
        <f>VLOOKUP(C67,'Futurity 2'!$C$2:$K$99,9,FALSE)</f>
        <v>0</v>
      </c>
      <c r="N67" s="176"/>
      <c r="O67" s="129">
        <f t="shared" ref="O67:O85" si="5">SUM(L67:N67)</f>
        <v>0</v>
      </c>
    </row>
    <row r="68" spans="1:15" ht="14.4" x14ac:dyDescent="0.3">
      <c r="A68" s="33">
        <v>67</v>
      </c>
      <c r="B68" s="175" t="str">
        <f>'Futurity 1'!B68</f>
        <v>Tony Jetensky</v>
      </c>
      <c r="C68" s="175" t="str">
        <f>'Futurity 1'!C68</f>
        <v>Sam</v>
      </c>
      <c r="D68" s="169">
        <f>VLOOKUP(C68,'Futurity 1'!$C$2:$D$91,2,FALSE)</f>
        <v>0</v>
      </c>
      <c r="E68" s="132">
        <f>VLOOKUP(C68,'Futurity 2'!$C$2:$D$265,2,FALSE)</f>
        <v>0</v>
      </c>
      <c r="F68" s="176"/>
      <c r="G68" s="129">
        <f t="shared" si="3"/>
        <v>0</v>
      </c>
      <c r="H68" s="27">
        <f>VLOOKUP(C68,'Futurity 1'!$C$2:$J$97,8,FALSE)</f>
        <v>0</v>
      </c>
      <c r="I68" s="171">
        <f>VLOOKUP(C68,'Futurity 2'!$C$2:$J$108,8,FALSE)</f>
        <v>0</v>
      </c>
      <c r="J68" s="177"/>
      <c r="K68" s="27">
        <f t="shared" si="4"/>
        <v>0</v>
      </c>
      <c r="L68" s="132">
        <f>VLOOKUP(C68,'Futurity 1'!$C$2:$K$99,9,FALSE)</f>
        <v>0</v>
      </c>
      <c r="M68" s="132">
        <f>VLOOKUP(C68,'Futurity 2'!$C$2:$K$99,9,FALSE)</f>
        <v>0</v>
      </c>
      <c r="N68" s="176"/>
      <c r="O68" s="129">
        <f t="shared" si="5"/>
        <v>0</v>
      </c>
    </row>
    <row r="69" spans="1:15" ht="14.4" x14ac:dyDescent="0.3">
      <c r="A69" s="33">
        <v>68</v>
      </c>
      <c r="B69" s="175" t="str">
        <f>'Futurity 1'!B69</f>
        <v>Lincoln Rogers</v>
      </c>
      <c r="C69" s="175" t="str">
        <f>'Futurity 1'!C69</f>
        <v>6N Tripp</v>
      </c>
      <c r="D69" s="169">
        <f>VLOOKUP(C69,'Futurity 1'!$C$2:$D$91,2,FALSE)</f>
        <v>0</v>
      </c>
      <c r="E69" s="132">
        <f>VLOOKUP(C69,'Futurity 2'!$C$2:$D$265,2,FALSE)</f>
        <v>0</v>
      </c>
      <c r="F69" s="176"/>
      <c r="G69" s="129">
        <f t="shared" si="3"/>
        <v>0</v>
      </c>
      <c r="H69" s="27">
        <f>VLOOKUP(C69,'Futurity 1'!$C$2:$J$97,8,FALSE)</f>
        <v>0</v>
      </c>
      <c r="I69" s="171">
        <f>VLOOKUP(C69,'Futurity 2'!$C$2:$J$108,8,FALSE)</f>
        <v>0</v>
      </c>
      <c r="J69" s="177"/>
      <c r="K69" s="27">
        <f t="shared" si="4"/>
        <v>0</v>
      </c>
      <c r="L69" s="132">
        <f>VLOOKUP(C69,'Futurity 1'!$C$2:$K$99,9,FALSE)</f>
        <v>0</v>
      </c>
      <c r="M69" s="132">
        <f>VLOOKUP(C69,'Futurity 2'!$C$2:$K$99,9,FALSE)</f>
        <v>0</v>
      </c>
      <c r="N69" s="176"/>
      <c r="O69" s="129">
        <f t="shared" si="5"/>
        <v>0</v>
      </c>
    </row>
    <row r="70" spans="1:15" ht="14.4" x14ac:dyDescent="0.3">
      <c r="A70" s="33">
        <v>69</v>
      </c>
      <c r="B70" s="175" t="str">
        <f>'Futurity 1'!B70</f>
        <v>Richard Brandon</v>
      </c>
      <c r="C70" s="175" t="str">
        <f>'Futurity 1'!C70</f>
        <v>JR Scot</v>
      </c>
      <c r="D70" s="169">
        <f>VLOOKUP(C70,'Futurity 1'!$C$2:$D$91,2,FALSE)</f>
        <v>0</v>
      </c>
      <c r="E70" s="132">
        <f>VLOOKUP(C70,'Futurity 2'!$C$2:$D$265,2,FALSE)</f>
        <v>0</v>
      </c>
      <c r="F70" s="176"/>
      <c r="G70" s="129">
        <f t="shared" si="3"/>
        <v>0</v>
      </c>
      <c r="H70" s="27">
        <f>VLOOKUP(C70,'Futurity 1'!$C$2:$J$97,8,FALSE)</f>
        <v>0</v>
      </c>
      <c r="I70" s="171">
        <f>VLOOKUP(C70,'Futurity 2'!$C$2:$J$108,8,FALSE)</f>
        <v>0</v>
      </c>
      <c r="J70" s="177"/>
      <c r="K70" s="27">
        <f t="shared" si="4"/>
        <v>0</v>
      </c>
      <c r="L70" s="132">
        <f>VLOOKUP(C70,'Futurity 1'!$C$2:$K$99,9,FALSE)</f>
        <v>0</v>
      </c>
      <c r="M70" s="132">
        <f>VLOOKUP(C70,'Futurity 2'!$C$2:$K$99,9,FALSE)</f>
        <v>0</v>
      </c>
      <c r="N70" s="176"/>
      <c r="O70" s="129">
        <f t="shared" si="5"/>
        <v>0</v>
      </c>
    </row>
    <row r="71" spans="1:15" ht="14.4" x14ac:dyDescent="0.3">
      <c r="A71" s="33">
        <v>70</v>
      </c>
      <c r="B71" s="175" t="str">
        <f>'Futurity 1'!B71</f>
        <v>James Butler</v>
      </c>
      <c r="C71" s="175" t="str">
        <f>'Futurity 1'!C71</f>
        <v>Glen</v>
      </c>
      <c r="D71" s="169">
        <f>VLOOKUP(C71,'Futurity 1'!$C$2:$D$91,2,FALSE)</f>
        <v>0</v>
      </c>
      <c r="E71" s="132">
        <f>VLOOKUP(C71,'Futurity 2'!$C$2:$D$265,2,FALSE)</f>
        <v>0</v>
      </c>
      <c r="F71" s="176"/>
      <c r="G71" s="129">
        <f t="shared" si="3"/>
        <v>0</v>
      </c>
      <c r="H71" s="27">
        <f>VLOOKUP(C71,'Futurity 1'!$C$2:$J$97,8,FALSE)</f>
        <v>0</v>
      </c>
      <c r="I71" s="171">
        <f>VLOOKUP(C71,'Futurity 2'!$C$2:$J$108,8,FALSE)</f>
        <v>0</v>
      </c>
      <c r="J71" s="177"/>
      <c r="K71" s="27">
        <f t="shared" si="4"/>
        <v>0</v>
      </c>
      <c r="L71" s="132">
        <f>VLOOKUP(C71,'Futurity 1'!$C$2:$K$99,9,FALSE)</f>
        <v>0</v>
      </c>
      <c r="M71" s="132">
        <f>VLOOKUP(C71,'Futurity 2'!$C$2:$K$99,9,FALSE)</f>
        <v>0</v>
      </c>
      <c r="N71" s="176"/>
      <c r="O71" s="129">
        <f t="shared" si="5"/>
        <v>0</v>
      </c>
    </row>
    <row r="72" spans="1:15" ht="14.4" x14ac:dyDescent="0.3">
      <c r="A72" s="33">
        <v>71</v>
      </c>
      <c r="B72" s="175" t="str">
        <f>'Futurity 1'!B72</f>
        <v>J. Emerson</v>
      </c>
      <c r="C72" s="175" t="str">
        <f>'Futurity 1'!C72</f>
        <v>JR Denim</v>
      </c>
      <c r="D72" s="169">
        <f>VLOOKUP(C72,'Futurity 1'!$C$2:$D$91,2,FALSE)</f>
        <v>0</v>
      </c>
      <c r="E72" s="132">
        <f>VLOOKUP(C72,'Futurity 2'!$C$2:$D$265,2,FALSE)</f>
        <v>0</v>
      </c>
      <c r="F72" s="176"/>
      <c r="G72" s="129">
        <f t="shared" si="3"/>
        <v>0</v>
      </c>
      <c r="H72" s="27">
        <f>VLOOKUP(C72,'Futurity 1'!$C$2:$J$97,8,FALSE)</f>
        <v>0</v>
      </c>
      <c r="I72" s="171">
        <f>VLOOKUP(C72,'Futurity 2'!$C$2:$J$108,8,FALSE)</f>
        <v>0</v>
      </c>
      <c r="J72" s="177"/>
      <c r="K72" s="27">
        <f t="shared" si="4"/>
        <v>0</v>
      </c>
      <c r="L72" s="132">
        <f>VLOOKUP(C72,'Futurity 1'!$C$2:$K$99,9,FALSE)</f>
        <v>0</v>
      </c>
      <c r="M72" s="132">
        <f>VLOOKUP(C72,'Futurity 2'!$C$2:$K$99,9,FALSE)</f>
        <v>0</v>
      </c>
      <c r="N72" s="176"/>
      <c r="O72" s="129">
        <f t="shared" si="5"/>
        <v>0</v>
      </c>
    </row>
    <row r="73" spans="1:15" ht="14.4" x14ac:dyDescent="0.3">
      <c r="A73" s="33">
        <v>72</v>
      </c>
      <c r="B73" s="175" t="str">
        <f>'Futurity 1'!B73</f>
        <v>Tommy Blessing</v>
      </c>
      <c r="C73" s="175" t="str">
        <f>'Futurity 1'!C73</f>
        <v>HR Okie</v>
      </c>
      <c r="D73" s="169">
        <f>VLOOKUP(C73,'Futurity 1'!$C$2:$D$91,2,FALSE)</f>
        <v>0</v>
      </c>
      <c r="E73" s="132" t="e">
        <f>VLOOKUP(C73,'Futurity 2'!$C$2:$D$265,2,FALSE)</f>
        <v>#N/A</v>
      </c>
      <c r="F73" s="176"/>
      <c r="G73" s="129" t="e">
        <f t="shared" si="3"/>
        <v>#N/A</v>
      </c>
      <c r="H73" s="27">
        <f>VLOOKUP(C73,'Futurity 1'!$C$2:$J$97,8,FALSE)</f>
        <v>0</v>
      </c>
      <c r="I73" s="171" t="e">
        <f>VLOOKUP(C73,'Futurity 2'!$C$2:$J$108,8,FALSE)</f>
        <v>#N/A</v>
      </c>
      <c r="J73" s="177"/>
      <c r="K73" s="27" t="e">
        <f t="shared" si="4"/>
        <v>#N/A</v>
      </c>
      <c r="L73" s="132">
        <f>VLOOKUP(C73,'Futurity 1'!$C$2:$K$99,9,FALSE)</f>
        <v>0</v>
      </c>
      <c r="M73" s="132" t="e">
        <f>VLOOKUP(C73,'Futurity 2'!$C$2:$K$99,9,FALSE)</f>
        <v>#N/A</v>
      </c>
      <c r="N73" s="176"/>
      <c r="O73" s="129" t="e">
        <f t="shared" si="5"/>
        <v>#N/A</v>
      </c>
    </row>
    <row r="74" spans="1:15" ht="14.4" x14ac:dyDescent="0.3">
      <c r="A74" s="33">
        <v>73</v>
      </c>
      <c r="B74" s="175" t="str">
        <f>'Futurity 1'!B74</f>
        <v>Roy Cox</v>
      </c>
      <c r="C74" s="175" t="str">
        <f>'Futurity 1'!C74</f>
        <v>Split</v>
      </c>
      <c r="D74" s="169">
        <f>VLOOKUP(C74,'Futurity 1'!$C$2:$D$91,2,FALSE)</f>
        <v>0</v>
      </c>
      <c r="E74" s="132">
        <f>VLOOKUP(C74,'Futurity 2'!$C$2:$D$265,2,FALSE)</f>
        <v>0</v>
      </c>
      <c r="F74" s="176"/>
      <c r="G74" s="129">
        <f t="shared" si="3"/>
        <v>0</v>
      </c>
      <c r="H74" s="27">
        <f>VLOOKUP(C74,'Futurity 1'!$C$2:$J$97,8,FALSE)</f>
        <v>0</v>
      </c>
      <c r="I74" s="171">
        <f>VLOOKUP(C74,'Futurity 2'!$C$2:$J$108,8,FALSE)</f>
        <v>0</v>
      </c>
      <c r="J74" s="177"/>
      <c r="K74" s="27">
        <f t="shared" si="4"/>
        <v>0</v>
      </c>
      <c r="L74" s="132">
        <f>VLOOKUP(C74,'Futurity 1'!$C$2:$K$99,9,FALSE)</f>
        <v>0</v>
      </c>
      <c r="M74" s="132">
        <f>VLOOKUP(C74,'Futurity 2'!$C$2:$K$99,9,FALSE)</f>
        <v>0</v>
      </c>
      <c r="N74" s="176"/>
      <c r="O74" s="129">
        <f t="shared" si="5"/>
        <v>0</v>
      </c>
    </row>
    <row r="75" spans="1:15" ht="14.4" x14ac:dyDescent="0.3">
      <c r="A75" s="33">
        <v>74</v>
      </c>
      <c r="B75" s="175" t="str">
        <f>'Futurity 1'!B75</f>
        <v>Henry Van Ornam</v>
      </c>
      <c r="C75" s="175" t="str">
        <f>'Futurity 1'!C75</f>
        <v>SJP Eddie</v>
      </c>
      <c r="D75" s="169">
        <f>VLOOKUP(C75,'Futurity 1'!$C$2:$D$91,2,FALSE)</f>
        <v>0</v>
      </c>
      <c r="E75" s="132">
        <f>VLOOKUP(C75,'Futurity 2'!$C$2:$D$265,2,FALSE)</f>
        <v>0</v>
      </c>
      <c r="F75" s="176"/>
      <c r="G75" s="129">
        <f t="shared" si="3"/>
        <v>0</v>
      </c>
      <c r="H75" s="27">
        <f>VLOOKUP(C75,'Futurity 1'!$C$2:$J$97,8,FALSE)</f>
        <v>0</v>
      </c>
      <c r="I75" s="171">
        <f>VLOOKUP(C75,'Futurity 2'!$C$2:$J$108,8,FALSE)</f>
        <v>0</v>
      </c>
      <c r="J75" s="177"/>
      <c r="K75" s="27">
        <f t="shared" si="4"/>
        <v>0</v>
      </c>
      <c r="L75" s="132">
        <f>VLOOKUP(C75,'Futurity 1'!$C$2:$K$99,9,FALSE)</f>
        <v>0</v>
      </c>
      <c r="M75" s="132">
        <f>VLOOKUP(C75,'Futurity 2'!$C$2:$K$99,9,FALSE)</f>
        <v>0</v>
      </c>
      <c r="N75" s="176"/>
      <c r="O75" s="129">
        <f t="shared" si="5"/>
        <v>0</v>
      </c>
    </row>
    <row r="76" spans="1:15" ht="14.4" x14ac:dyDescent="0.3">
      <c r="A76" s="33">
        <v>75</v>
      </c>
      <c r="B76" s="175">
        <f>'Futurity 1'!B76</f>
        <v>0</v>
      </c>
      <c r="C76" s="175">
        <f>'Futurity 1'!C76</f>
        <v>0</v>
      </c>
      <c r="D76" s="169" t="e">
        <f>VLOOKUP(C76,'Futurity 1'!$C$2:$D$91,2,FALSE)</f>
        <v>#N/A</v>
      </c>
      <c r="E76" s="132" t="e">
        <f>VLOOKUP(C76,'Futurity 2'!$C$2:$D$265,2,FALSE)</f>
        <v>#N/A</v>
      </c>
      <c r="F76" s="176"/>
      <c r="G76" s="129" t="e">
        <f t="shared" si="3"/>
        <v>#N/A</v>
      </c>
      <c r="H76" s="27" t="e">
        <f>VLOOKUP(C76,'Futurity 1'!$C$2:$J$97,8,FALSE)</f>
        <v>#N/A</v>
      </c>
      <c r="I76" s="171" t="e">
        <f>VLOOKUP(C76,'Futurity 2'!$C$2:$J$108,8,FALSE)</f>
        <v>#N/A</v>
      </c>
      <c r="J76" s="177"/>
      <c r="K76" s="27" t="e">
        <f t="shared" si="4"/>
        <v>#N/A</v>
      </c>
      <c r="L76" s="132" t="e">
        <f>VLOOKUP(C76,'Futurity 1'!$C$2:$K$99,9,FALSE)</f>
        <v>#N/A</v>
      </c>
      <c r="M76" s="132" t="e">
        <f>VLOOKUP(C76,'Futurity 2'!$C$2:$K$99,9,FALSE)</f>
        <v>#N/A</v>
      </c>
      <c r="N76" s="176"/>
      <c r="O76" s="129" t="e">
        <f t="shared" si="5"/>
        <v>#N/A</v>
      </c>
    </row>
    <row r="77" spans="1:15" ht="14.4" x14ac:dyDescent="0.3">
      <c r="A77" s="33">
        <v>76</v>
      </c>
      <c r="B77" s="175">
        <f>'Futurity 1'!B77</f>
        <v>0</v>
      </c>
      <c r="C77" s="175">
        <f>'Futurity 1'!C77</f>
        <v>0</v>
      </c>
      <c r="D77" s="169" t="e">
        <f>VLOOKUP(C77,'Futurity 1'!$C$2:$D$91,2,FALSE)</f>
        <v>#N/A</v>
      </c>
      <c r="E77" s="132" t="e">
        <f>VLOOKUP(C77,'Futurity 2'!$C$2:$D$265,2,FALSE)</f>
        <v>#N/A</v>
      </c>
      <c r="F77" s="176"/>
      <c r="G77" s="129" t="e">
        <f t="shared" si="3"/>
        <v>#N/A</v>
      </c>
      <c r="H77" s="27" t="e">
        <f>VLOOKUP(C77,'Futurity 1'!$C$2:$J$97,8,FALSE)</f>
        <v>#N/A</v>
      </c>
      <c r="I77" s="171" t="e">
        <f>VLOOKUP(C77,'Futurity 2'!$C$2:$J$108,8,FALSE)</f>
        <v>#N/A</v>
      </c>
      <c r="J77" s="177"/>
      <c r="K77" s="27" t="e">
        <f t="shared" si="4"/>
        <v>#N/A</v>
      </c>
      <c r="L77" s="132" t="e">
        <f>VLOOKUP(C77,'Futurity 1'!$C$2:$K$99,9,FALSE)</f>
        <v>#N/A</v>
      </c>
      <c r="M77" s="132" t="e">
        <f>VLOOKUP(C77,'Futurity 2'!$C$2:$K$99,9,FALSE)</f>
        <v>#N/A</v>
      </c>
      <c r="N77" s="176"/>
      <c r="O77" s="129" t="e">
        <f t="shared" si="5"/>
        <v>#N/A</v>
      </c>
    </row>
    <row r="78" spans="1:15" ht="14.4" x14ac:dyDescent="0.3">
      <c r="A78" s="33">
        <v>77</v>
      </c>
      <c r="B78" s="175">
        <f>'Futurity 1'!B78</f>
        <v>0</v>
      </c>
      <c r="C78" s="175">
        <f>'Futurity 1'!C78</f>
        <v>0</v>
      </c>
      <c r="D78" s="169" t="e">
        <f>VLOOKUP(C78,'Futurity 1'!$C$2:$D$91,2,FALSE)</f>
        <v>#N/A</v>
      </c>
      <c r="E78" s="132" t="e">
        <f>VLOOKUP(C78,'Futurity 2'!$C$2:$D$265,2,FALSE)</f>
        <v>#N/A</v>
      </c>
      <c r="F78" s="176"/>
      <c r="G78" s="129" t="e">
        <f t="shared" si="3"/>
        <v>#N/A</v>
      </c>
      <c r="H78" s="27" t="e">
        <f>VLOOKUP(C78,'Futurity 1'!$C$2:$J$97,8,FALSE)</f>
        <v>#N/A</v>
      </c>
      <c r="I78" s="171" t="e">
        <f>VLOOKUP(C78,'Futurity 2'!$C$2:$J$108,8,FALSE)</f>
        <v>#N/A</v>
      </c>
      <c r="J78" s="177"/>
      <c r="K78" s="27" t="e">
        <f t="shared" si="4"/>
        <v>#N/A</v>
      </c>
      <c r="L78" s="132" t="e">
        <f>VLOOKUP(C78,'Futurity 1'!$C$2:$K$99,9,FALSE)</f>
        <v>#N/A</v>
      </c>
      <c r="M78" s="132" t="e">
        <f>VLOOKUP(C78,'Futurity 2'!$C$2:$K$99,9,FALSE)</f>
        <v>#N/A</v>
      </c>
      <c r="N78" s="176"/>
      <c r="O78" s="129" t="e">
        <f t="shared" si="5"/>
        <v>#N/A</v>
      </c>
    </row>
    <row r="79" spans="1:15" ht="14.4" x14ac:dyDescent="0.3">
      <c r="A79" s="33">
        <v>78</v>
      </c>
      <c r="B79" s="175">
        <f>'Futurity 1'!B79</f>
        <v>0</v>
      </c>
      <c r="C79" s="175">
        <f>'Futurity 1'!C79</f>
        <v>0</v>
      </c>
      <c r="D79" s="169" t="e">
        <f>VLOOKUP(C79,'Futurity 1'!$C$2:$D$91,2,FALSE)</f>
        <v>#N/A</v>
      </c>
      <c r="E79" s="132" t="e">
        <f>VLOOKUP(C79,'Futurity 2'!$C$2:$D$265,2,FALSE)</f>
        <v>#N/A</v>
      </c>
      <c r="F79" s="176"/>
      <c r="G79" s="129" t="e">
        <f t="shared" si="3"/>
        <v>#N/A</v>
      </c>
      <c r="H79" s="27" t="e">
        <f>VLOOKUP(C79,'Futurity 1'!$C$2:$J$97,8,FALSE)</f>
        <v>#N/A</v>
      </c>
      <c r="I79" s="171" t="e">
        <f>VLOOKUP(C79,'Futurity 2'!$C$2:$J$108,8,FALSE)</f>
        <v>#N/A</v>
      </c>
      <c r="J79" s="177"/>
      <c r="K79" s="27" t="e">
        <f t="shared" si="4"/>
        <v>#N/A</v>
      </c>
      <c r="L79" s="132" t="e">
        <f>VLOOKUP(C79,'Futurity 1'!$C$2:$K$99,9,FALSE)</f>
        <v>#N/A</v>
      </c>
      <c r="M79" s="132" t="e">
        <f>VLOOKUP(C79,'Futurity 2'!$C$2:$K$99,9,FALSE)</f>
        <v>#N/A</v>
      </c>
      <c r="N79" s="176"/>
      <c r="O79" s="129" t="e">
        <f t="shared" si="5"/>
        <v>#N/A</v>
      </c>
    </row>
    <row r="80" spans="1:15" ht="14.4" x14ac:dyDescent="0.3">
      <c r="A80" s="33">
        <v>79</v>
      </c>
      <c r="B80" s="175">
        <f>'Futurity 1'!B80</f>
        <v>0</v>
      </c>
      <c r="C80" s="175">
        <f>'Futurity 1'!C80</f>
        <v>0</v>
      </c>
      <c r="D80" s="169" t="e">
        <f>VLOOKUP(C80,'Futurity 1'!$C$2:$D$91,2,FALSE)</f>
        <v>#N/A</v>
      </c>
      <c r="E80" s="132" t="e">
        <f>VLOOKUP(C80,'Futurity 2'!$C$2:$D$265,2,FALSE)</f>
        <v>#N/A</v>
      </c>
      <c r="F80" s="176"/>
      <c r="G80" s="129" t="e">
        <f t="shared" si="3"/>
        <v>#N/A</v>
      </c>
      <c r="H80" s="27" t="e">
        <f>VLOOKUP(C80,'Futurity 1'!$C$2:$J$97,8,FALSE)</f>
        <v>#N/A</v>
      </c>
      <c r="I80" s="171" t="e">
        <f>VLOOKUP(C80,'Futurity 2'!$C$2:$J$108,8,FALSE)</f>
        <v>#N/A</v>
      </c>
      <c r="J80" s="177"/>
      <c r="K80" s="27" t="e">
        <f t="shared" si="4"/>
        <v>#N/A</v>
      </c>
      <c r="L80" s="132" t="e">
        <f>VLOOKUP(C80,'Futurity 1'!$C$2:$K$99,9,FALSE)</f>
        <v>#N/A</v>
      </c>
      <c r="M80" s="132" t="e">
        <f>VLOOKUP(C80,'Futurity 2'!$C$2:$K$99,9,FALSE)</f>
        <v>#N/A</v>
      </c>
      <c r="N80" s="176"/>
      <c r="O80" s="129" t="e">
        <f t="shared" si="5"/>
        <v>#N/A</v>
      </c>
    </row>
    <row r="81" spans="1:15" ht="14.4" x14ac:dyDescent="0.3">
      <c r="A81" s="33">
        <v>80</v>
      </c>
      <c r="B81" s="175">
        <f>'Futurity 1'!B81</f>
        <v>0</v>
      </c>
      <c r="C81" s="175">
        <f>'Futurity 1'!C81</f>
        <v>0</v>
      </c>
      <c r="D81" s="169" t="e">
        <f>VLOOKUP(C81,'Futurity 1'!$C$2:$D$91,2,FALSE)</f>
        <v>#N/A</v>
      </c>
      <c r="E81" s="132" t="e">
        <f>VLOOKUP(C81,'Futurity 2'!$C$2:$D$265,2,FALSE)</f>
        <v>#N/A</v>
      </c>
      <c r="F81" s="176"/>
      <c r="G81" s="129" t="e">
        <f t="shared" si="3"/>
        <v>#N/A</v>
      </c>
      <c r="H81" s="27" t="e">
        <f>VLOOKUP(C81,'Futurity 1'!$C$2:$J$97,8,FALSE)</f>
        <v>#N/A</v>
      </c>
      <c r="I81" s="171" t="e">
        <f>VLOOKUP(C81,'Futurity 2'!$C$2:$J$108,8,FALSE)</f>
        <v>#N/A</v>
      </c>
      <c r="J81" s="177"/>
      <c r="K81" s="27" t="e">
        <f t="shared" si="4"/>
        <v>#N/A</v>
      </c>
      <c r="L81" s="132" t="e">
        <f>VLOOKUP(C81,'Futurity 1'!$C$2:$K$99,9,FALSE)</f>
        <v>#N/A</v>
      </c>
      <c r="M81" s="132" t="e">
        <f>VLOOKUP(C81,'Futurity 2'!$C$2:$K$99,9,FALSE)</f>
        <v>#N/A</v>
      </c>
      <c r="N81" s="176"/>
      <c r="O81" s="129" t="e">
        <f t="shared" si="5"/>
        <v>#N/A</v>
      </c>
    </row>
    <row r="82" spans="1:15" ht="14.4" x14ac:dyDescent="0.3">
      <c r="A82" s="33">
        <v>81</v>
      </c>
      <c r="B82" s="175">
        <f>'Futurity 1'!B82</f>
        <v>0</v>
      </c>
      <c r="C82" s="175">
        <f>'Futurity 1'!C82</f>
        <v>0</v>
      </c>
      <c r="D82" s="169" t="e">
        <f>VLOOKUP(C82,'Futurity 1'!$C$2:$D$91,2,FALSE)</f>
        <v>#N/A</v>
      </c>
      <c r="E82" s="132" t="e">
        <f>VLOOKUP(C82,'Futurity 2'!$C$2:$D$265,2,FALSE)</f>
        <v>#N/A</v>
      </c>
      <c r="F82" s="176"/>
      <c r="G82" s="129" t="e">
        <f t="shared" si="3"/>
        <v>#N/A</v>
      </c>
      <c r="H82" s="27" t="e">
        <f>VLOOKUP(C82,'Futurity 1'!$C$2:$J$97,8,FALSE)</f>
        <v>#N/A</v>
      </c>
      <c r="I82" s="171" t="e">
        <f>VLOOKUP(C82,'Futurity 2'!$C$2:$J$108,8,FALSE)</f>
        <v>#N/A</v>
      </c>
      <c r="J82" s="177"/>
      <c r="K82" s="27" t="e">
        <f t="shared" si="4"/>
        <v>#N/A</v>
      </c>
      <c r="L82" s="132" t="e">
        <f>VLOOKUP(C82,'Futurity 1'!$C$2:$K$99,9,FALSE)</f>
        <v>#N/A</v>
      </c>
      <c r="M82" s="132" t="e">
        <f>VLOOKUP(C82,'Futurity 2'!$C$2:$K$99,9,FALSE)</f>
        <v>#N/A</v>
      </c>
      <c r="N82" s="176"/>
      <c r="O82" s="129" t="e">
        <f t="shared" si="5"/>
        <v>#N/A</v>
      </c>
    </row>
    <row r="83" spans="1:15" ht="14.4" x14ac:dyDescent="0.3">
      <c r="A83" s="33">
        <v>82</v>
      </c>
      <c r="B83" s="175">
        <f>'Futurity 1'!B83</f>
        <v>0</v>
      </c>
      <c r="C83" s="175">
        <f>'Futurity 1'!C83</f>
        <v>0</v>
      </c>
      <c r="D83" s="169" t="e">
        <f>VLOOKUP(C83,'Futurity 1'!$C$2:$D$91,2,FALSE)</f>
        <v>#N/A</v>
      </c>
      <c r="E83" s="132" t="e">
        <f>VLOOKUP(C83,'Futurity 2'!$C$2:$D$265,2,FALSE)</f>
        <v>#N/A</v>
      </c>
      <c r="F83" s="176"/>
      <c r="G83" s="129" t="e">
        <f t="shared" si="3"/>
        <v>#N/A</v>
      </c>
      <c r="H83" s="27" t="e">
        <f>VLOOKUP(C83,'Futurity 1'!$C$2:$J$97,8,FALSE)</f>
        <v>#N/A</v>
      </c>
      <c r="I83" s="171" t="e">
        <f>VLOOKUP(C83,'Futurity 2'!$C$2:$J$108,8,FALSE)</f>
        <v>#N/A</v>
      </c>
      <c r="J83" s="177"/>
      <c r="K83" s="27" t="e">
        <f t="shared" si="4"/>
        <v>#N/A</v>
      </c>
      <c r="L83" s="132" t="e">
        <f>VLOOKUP(C83,'Futurity 1'!$C$2:$K$99,9,FALSE)</f>
        <v>#N/A</v>
      </c>
      <c r="M83" s="132" t="e">
        <f>VLOOKUP(C83,'Futurity 2'!$C$2:$K$99,9,FALSE)</f>
        <v>#N/A</v>
      </c>
      <c r="N83" s="176"/>
      <c r="O83" s="129" t="e">
        <f t="shared" si="5"/>
        <v>#N/A</v>
      </c>
    </row>
    <row r="84" spans="1:15" ht="14.4" x14ac:dyDescent="0.3">
      <c r="A84" s="33">
        <v>83</v>
      </c>
      <c r="B84" s="175">
        <f>'Futurity 1'!B84</f>
        <v>0</v>
      </c>
      <c r="C84" s="175">
        <f>'Futurity 1'!C84</f>
        <v>0</v>
      </c>
      <c r="D84" s="169" t="e">
        <f>VLOOKUP(C84,'Futurity 1'!$C$2:$D$91,2,FALSE)</f>
        <v>#N/A</v>
      </c>
      <c r="E84" s="132" t="e">
        <f>VLOOKUP(C84,'Futurity 2'!$C$2:$D$265,2,FALSE)</f>
        <v>#N/A</v>
      </c>
      <c r="F84" s="176"/>
      <c r="G84" s="129" t="e">
        <f t="shared" si="3"/>
        <v>#N/A</v>
      </c>
      <c r="H84" s="27" t="e">
        <f>VLOOKUP(C84,'Futurity 1'!$C$2:$J$97,8,FALSE)</f>
        <v>#N/A</v>
      </c>
      <c r="I84" s="171" t="e">
        <f>VLOOKUP(C84,'Futurity 2'!$C$2:$J$108,8,FALSE)</f>
        <v>#N/A</v>
      </c>
      <c r="J84" s="177"/>
      <c r="K84" s="27" t="e">
        <f t="shared" si="4"/>
        <v>#N/A</v>
      </c>
      <c r="L84" s="132" t="e">
        <f>VLOOKUP(C84,'Futurity 1'!$C$2:$K$99,9,FALSE)</f>
        <v>#N/A</v>
      </c>
      <c r="M84" s="132" t="e">
        <f>VLOOKUP(C84,'Futurity 2'!$C$2:$K$99,9,FALSE)</f>
        <v>#N/A</v>
      </c>
      <c r="N84" s="176"/>
      <c r="O84" s="129" t="e">
        <f t="shared" si="5"/>
        <v>#N/A</v>
      </c>
    </row>
    <row r="85" spans="1:15" ht="14.4" x14ac:dyDescent="0.3">
      <c r="A85" s="33">
        <v>84</v>
      </c>
      <c r="B85" s="175">
        <f>'Futurity 1'!B85</f>
        <v>0</v>
      </c>
      <c r="C85" s="175">
        <f>'Futurity 1'!C85</f>
        <v>0</v>
      </c>
      <c r="D85" s="169" t="e">
        <f>VLOOKUP(C85,'Futurity 1'!$C$2:$D$91,2,FALSE)</f>
        <v>#N/A</v>
      </c>
      <c r="E85" s="132" t="e">
        <f>VLOOKUP(C85,'Futurity 2'!$C$2:$D$265,2,FALSE)</f>
        <v>#N/A</v>
      </c>
      <c r="F85" s="176"/>
      <c r="G85" s="129" t="e">
        <f t="shared" si="3"/>
        <v>#N/A</v>
      </c>
      <c r="H85" s="27" t="e">
        <f>VLOOKUP(C85,'Futurity 1'!$C$2:$J$97,8,FALSE)</f>
        <v>#N/A</v>
      </c>
      <c r="I85" s="171" t="e">
        <f>VLOOKUP(C85,'Futurity 2'!$C$2:$J$108,8,FALSE)</f>
        <v>#N/A</v>
      </c>
      <c r="J85" s="177"/>
      <c r="K85" s="27" t="e">
        <f t="shared" si="4"/>
        <v>#N/A</v>
      </c>
      <c r="L85" s="132" t="e">
        <f>VLOOKUP(C85,'Futurity 1'!$C$2:$K$99,9,FALSE)</f>
        <v>#N/A</v>
      </c>
      <c r="M85" s="132" t="e">
        <f>VLOOKUP(C85,'Futurity 2'!$C$2:$K$99,9,FALSE)</f>
        <v>#N/A</v>
      </c>
      <c r="N85" s="176"/>
      <c r="O85" s="129" t="e">
        <f t="shared" si="5"/>
        <v>#N/A</v>
      </c>
    </row>
  </sheetData>
  <sheetProtection algorithmName="SHA-512" hashValue="D30K7RL2s2SxY6ls2Sxkrz7ODlkEKfIwssmTP3i208ghBPe7+MYVAnXvETPo1ClYFCpt3qEpabK2kcwKL428/g==" saltValue="eHRUop/Ds4fT0wfKbeiyLQ==" spinCount="100000" sheet="1" objects="1" scenarios="1"/>
  <printOptions headings="1"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7"/>
  <sheetViews>
    <sheetView view="pageLayout" zoomScaleNormal="100" workbookViewId="0">
      <selection sqref="A1:XFD1048576"/>
    </sheetView>
  </sheetViews>
  <sheetFormatPr defaultRowHeight="13.8" x14ac:dyDescent="0.25"/>
  <cols>
    <col min="1" max="1" width="4.19921875" customWidth="1"/>
    <col min="2" max="2" width="23.3984375" customWidth="1"/>
    <col min="3" max="3" width="10.09765625" customWidth="1"/>
    <col min="4" max="4" width="9" style="117"/>
    <col min="5" max="9" width="9" style="46"/>
    <col min="10" max="10" width="9" style="186"/>
    <col min="11" max="11" width="9" style="131"/>
  </cols>
  <sheetData>
    <row r="1" spans="1:11" s="5" customFormat="1" ht="14.4" x14ac:dyDescent="0.3">
      <c r="A1" s="18"/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0" t="s">
        <v>8</v>
      </c>
      <c r="K1" s="150" t="s">
        <v>9</v>
      </c>
    </row>
    <row r="2" spans="1:11" s="1" customFormat="1" ht="14.4" x14ac:dyDescent="0.3">
      <c r="A2" s="197">
        <v>1</v>
      </c>
      <c r="B2" s="197" t="s">
        <v>111</v>
      </c>
      <c r="C2" s="197" t="s">
        <v>312</v>
      </c>
      <c r="D2" s="148"/>
      <c r="E2" s="120"/>
      <c r="F2" s="121"/>
      <c r="G2" s="121"/>
      <c r="H2" s="121"/>
      <c r="I2" s="121"/>
      <c r="J2" s="122">
        <f t="shared" ref="J2:J31" si="0">SUM(E2:I2)</f>
        <v>0</v>
      </c>
      <c r="K2" s="151"/>
    </row>
    <row r="3" spans="1:11" s="3" customFormat="1" ht="14.4" x14ac:dyDescent="0.3">
      <c r="A3" s="197">
        <v>2</v>
      </c>
      <c r="B3" s="197" t="s">
        <v>195</v>
      </c>
      <c r="C3" s="197" t="s">
        <v>296</v>
      </c>
      <c r="D3" s="148"/>
      <c r="E3" s="120"/>
      <c r="F3" s="121"/>
      <c r="G3" s="121"/>
      <c r="H3" s="121"/>
      <c r="I3" s="121"/>
      <c r="J3" s="122">
        <f t="shared" si="0"/>
        <v>0</v>
      </c>
      <c r="K3" s="151"/>
    </row>
    <row r="4" spans="1:11" s="1" customFormat="1" ht="14.4" x14ac:dyDescent="0.3">
      <c r="A4" s="197">
        <v>3</v>
      </c>
      <c r="B4" s="197" t="s">
        <v>231</v>
      </c>
      <c r="C4" s="197" t="s">
        <v>296</v>
      </c>
      <c r="D4" s="148"/>
      <c r="E4" s="120"/>
      <c r="F4" s="121"/>
      <c r="G4" s="121"/>
      <c r="H4" s="121"/>
      <c r="I4" s="121"/>
      <c r="J4" s="122">
        <f t="shared" si="0"/>
        <v>0</v>
      </c>
      <c r="K4" s="151"/>
    </row>
    <row r="5" spans="1:11" s="3" customFormat="1" ht="14.4" x14ac:dyDescent="0.3">
      <c r="A5" s="197">
        <v>4</v>
      </c>
      <c r="B5" s="197" t="s">
        <v>148</v>
      </c>
      <c r="C5" s="197" t="s">
        <v>309</v>
      </c>
      <c r="D5" s="148"/>
      <c r="E5" s="120"/>
      <c r="F5" s="121"/>
      <c r="G5" s="121"/>
      <c r="H5" s="121"/>
      <c r="I5" s="121"/>
      <c r="J5" s="122">
        <f t="shared" si="0"/>
        <v>0</v>
      </c>
      <c r="K5" s="151"/>
    </row>
    <row r="6" spans="1:11" s="3" customFormat="1" ht="14.4" x14ac:dyDescent="0.3">
      <c r="A6" s="197">
        <v>5</v>
      </c>
      <c r="B6" s="197" t="s">
        <v>29</v>
      </c>
      <c r="C6" s="197" t="s">
        <v>63</v>
      </c>
      <c r="D6" s="148"/>
      <c r="E6" s="120"/>
      <c r="F6" s="121"/>
      <c r="G6" s="121"/>
      <c r="H6" s="121"/>
      <c r="I6" s="121"/>
      <c r="J6" s="122">
        <f>SUM(E6:I6)</f>
        <v>0</v>
      </c>
      <c r="K6" s="151"/>
    </row>
    <row r="7" spans="1:11" s="1" customFormat="1" ht="14.4" x14ac:dyDescent="0.3">
      <c r="A7" s="197">
        <v>6</v>
      </c>
      <c r="B7" s="197" t="s">
        <v>134</v>
      </c>
      <c r="C7" s="197" t="s">
        <v>295</v>
      </c>
      <c r="D7" s="148"/>
      <c r="E7" s="120"/>
      <c r="F7" s="121"/>
      <c r="G7" s="121"/>
      <c r="H7" s="121"/>
      <c r="I7" s="121"/>
      <c r="J7" s="122">
        <f t="shared" si="0"/>
        <v>0</v>
      </c>
      <c r="K7" s="151"/>
    </row>
    <row r="8" spans="1:11" s="3" customFormat="1" ht="14.4" x14ac:dyDescent="0.3">
      <c r="A8" s="197">
        <v>7</v>
      </c>
      <c r="B8" s="197" t="s">
        <v>150</v>
      </c>
      <c r="C8" s="197" t="s">
        <v>305</v>
      </c>
      <c r="D8" s="148"/>
      <c r="E8" s="120"/>
      <c r="F8" s="121"/>
      <c r="G8" s="121"/>
      <c r="H8" s="121"/>
      <c r="I8" s="121"/>
      <c r="J8" s="122">
        <f t="shared" si="0"/>
        <v>0</v>
      </c>
      <c r="K8" s="151"/>
    </row>
    <row r="9" spans="1:11" s="1" customFormat="1" ht="14.4" x14ac:dyDescent="0.3">
      <c r="A9" s="197">
        <v>8</v>
      </c>
      <c r="B9" s="197" t="s">
        <v>39</v>
      </c>
      <c r="C9" s="197" t="s">
        <v>308</v>
      </c>
      <c r="D9" s="148"/>
      <c r="E9" s="120"/>
      <c r="F9" s="121"/>
      <c r="G9" s="121"/>
      <c r="H9" s="121"/>
      <c r="I9" s="121"/>
      <c r="J9" s="122">
        <f t="shared" si="0"/>
        <v>0</v>
      </c>
      <c r="K9" s="151"/>
    </row>
    <row r="10" spans="1:11" s="3" customFormat="1" ht="14.4" x14ac:dyDescent="0.3">
      <c r="A10" s="197">
        <v>9</v>
      </c>
      <c r="B10" s="197" t="s">
        <v>317</v>
      </c>
      <c r="C10" s="197" t="s">
        <v>318</v>
      </c>
      <c r="D10" s="148"/>
      <c r="E10" s="120"/>
      <c r="F10" s="121"/>
      <c r="G10" s="121"/>
      <c r="H10" s="121"/>
      <c r="I10" s="121"/>
      <c r="J10" s="122">
        <f t="shared" si="0"/>
        <v>0</v>
      </c>
      <c r="K10" s="151"/>
    </row>
    <row r="11" spans="1:11" s="1" customFormat="1" ht="14.4" x14ac:dyDescent="0.3">
      <c r="A11" s="197">
        <v>10</v>
      </c>
      <c r="B11" s="197" t="s">
        <v>91</v>
      </c>
      <c r="C11" s="197" t="s">
        <v>311</v>
      </c>
      <c r="D11" s="148"/>
      <c r="E11" s="120"/>
      <c r="F11" s="121"/>
      <c r="G11" s="121"/>
      <c r="H11" s="121"/>
      <c r="I11" s="121"/>
      <c r="J11" s="122">
        <f t="shared" si="0"/>
        <v>0</v>
      </c>
      <c r="K11" s="151"/>
    </row>
    <row r="12" spans="1:11" s="1" customFormat="1" ht="14.4" x14ac:dyDescent="0.3">
      <c r="A12" s="197">
        <v>11</v>
      </c>
      <c r="B12" s="197" t="s">
        <v>29</v>
      </c>
      <c r="C12" s="197" t="s">
        <v>306</v>
      </c>
      <c r="D12" s="148"/>
      <c r="E12" s="120"/>
      <c r="F12" s="121"/>
      <c r="G12" s="121"/>
      <c r="H12" s="121"/>
      <c r="I12" s="121"/>
      <c r="J12" s="122">
        <f t="shared" si="0"/>
        <v>0</v>
      </c>
      <c r="K12" s="151"/>
    </row>
    <row r="13" spans="1:11" s="1" customFormat="1" ht="14.4" x14ac:dyDescent="0.3">
      <c r="A13" s="197">
        <v>12</v>
      </c>
      <c r="B13" s="197" t="s">
        <v>270</v>
      </c>
      <c r="C13" s="197" t="s">
        <v>55</v>
      </c>
      <c r="D13" s="148"/>
      <c r="E13" s="120"/>
      <c r="F13" s="121"/>
      <c r="G13" s="121"/>
      <c r="H13" s="121"/>
      <c r="I13" s="121"/>
      <c r="J13" s="122">
        <f>SUM(E13:I13)</f>
        <v>0</v>
      </c>
      <c r="K13" s="151"/>
    </row>
    <row r="14" spans="1:11" s="3" customFormat="1" ht="14.4" x14ac:dyDescent="0.3">
      <c r="A14" s="197">
        <v>13</v>
      </c>
      <c r="B14" s="197" t="s">
        <v>241</v>
      </c>
      <c r="C14" s="197" t="s">
        <v>290</v>
      </c>
      <c r="D14" s="148"/>
      <c r="E14" s="120"/>
      <c r="F14" s="121"/>
      <c r="G14" s="121"/>
      <c r="H14" s="121"/>
      <c r="I14" s="121"/>
      <c r="J14" s="122">
        <f t="shared" si="0"/>
        <v>0</v>
      </c>
      <c r="K14" s="151"/>
    </row>
    <row r="15" spans="1:11" s="1" customFormat="1" ht="14.4" x14ac:dyDescent="0.3">
      <c r="A15" s="197">
        <v>14</v>
      </c>
      <c r="B15" s="197" t="s">
        <v>44</v>
      </c>
      <c r="C15" s="197" t="s">
        <v>292</v>
      </c>
      <c r="D15" s="148"/>
      <c r="E15" s="120"/>
      <c r="F15" s="121"/>
      <c r="G15" s="121"/>
      <c r="H15" s="121"/>
      <c r="I15" s="121"/>
      <c r="J15" s="122">
        <f t="shared" si="0"/>
        <v>0</v>
      </c>
      <c r="K15" s="151"/>
    </row>
    <row r="16" spans="1:11" s="3" customFormat="1" ht="14.4" x14ac:dyDescent="0.3">
      <c r="A16" s="197">
        <v>15</v>
      </c>
      <c r="B16" s="197" t="s">
        <v>95</v>
      </c>
      <c r="C16" s="197" t="s">
        <v>96</v>
      </c>
      <c r="D16" s="148"/>
      <c r="E16" s="120"/>
      <c r="F16" s="121"/>
      <c r="G16" s="121"/>
      <c r="H16" s="121"/>
      <c r="I16" s="121"/>
      <c r="J16" s="122">
        <f t="shared" si="0"/>
        <v>0</v>
      </c>
      <c r="K16" s="151"/>
    </row>
    <row r="17" spans="1:11" ht="14.4" x14ac:dyDescent="0.3">
      <c r="A17" s="197">
        <v>16</v>
      </c>
      <c r="B17" s="197" t="s">
        <v>239</v>
      </c>
      <c r="C17" s="197" t="s">
        <v>313</v>
      </c>
      <c r="D17" s="148"/>
      <c r="E17" s="120"/>
      <c r="F17" s="121"/>
      <c r="G17" s="121"/>
      <c r="H17" s="121"/>
      <c r="I17" s="121"/>
      <c r="J17" s="122">
        <f t="shared" si="0"/>
        <v>0</v>
      </c>
      <c r="K17" s="151"/>
    </row>
    <row r="18" spans="1:11" s="3" customFormat="1" ht="14.4" x14ac:dyDescent="0.3">
      <c r="A18" s="197">
        <v>17</v>
      </c>
      <c r="B18" s="197" t="s">
        <v>268</v>
      </c>
      <c r="C18" s="197" t="s">
        <v>289</v>
      </c>
      <c r="D18" s="148"/>
      <c r="E18" s="120"/>
      <c r="F18" s="121"/>
      <c r="G18" s="121"/>
      <c r="H18" s="121"/>
      <c r="I18" s="121"/>
      <c r="J18" s="122">
        <f t="shared" si="0"/>
        <v>0</v>
      </c>
      <c r="K18" s="151"/>
    </row>
    <row r="19" spans="1:11" ht="14.4" x14ac:dyDescent="0.3">
      <c r="A19" s="197">
        <v>18</v>
      </c>
      <c r="B19" s="197" t="s">
        <v>231</v>
      </c>
      <c r="C19" s="197" t="s">
        <v>297</v>
      </c>
      <c r="D19" s="148"/>
      <c r="E19" s="120"/>
      <c r="F19" s="121"/>
      <c r="G19" s="121"/>
      <c r="H19" s="121"/>
      <c r="I19" s="121"/>
      <c r="J19" s="122">
        <f t="shared" si="0"/>
        <v>0</v>
      </c>
      <c r="K19" s="151"/>
    </row>
    <row r="20" spans="1:11" ht="14.4" x14ac:dyDescent="0.3">
      <c r="A20" s="197">
        <v>19</v>
      </c>
      <c r="B20" s="197" t="s">
        <v>314</v>
      </c>
      <c r="C20" s="197" t="s">
        <v>316</v>
      </c>
      <c r="D20" s="148"/>
      <c r="E20" s="120"/>
      <c r="F20" s="121"/>
      <c r="G20" s="121"/>
      <c r="H20" s="121"/>
      <c r="I20" s="121"/>
      <c r="J20" s="122">
        <f t="shared" si="0"/>
        <v>0</v>
      </c>
      <c r="K20" s="151"/>
    </row>
    <row r="21" spans="1:11" ht="14.4" x14ac:dyDescent="0.3">
      <c r="A21" s="197">
        <v>20</v>
      </c>
      <c r="B21" s="197" t="s">
        <v>39</v>
      </c>
      <c r="C21" s="197" t="s">
        <v>54</v>
      </c>
      <c r="D21" s="148"/>
      <c r="E21" s="120"/>
      <c r="F21" s="121"/>
      <c r="G21" s="121"/>
      <c r="H21" s="121"/>
      <c r="I21" s="121"/>
      <c r="J21" s="122">
        <f t="shared" si="0"/>
        <v>0</v>
      </c>
      <c r="K21" s="151"/>
    </row>
    <row r="22" spans="1:11" ht="14.4" x14ac:dyDescent="0.3">
      <c r="A22" s="197">
        <v>21</v>
      </c>
      <c r="B22" s="197" t="s">
        <v>44</v>
      </c>
      <c r="C22" s="197" t="s">
        <v>293</v>
      </c>
      <c r="D22" s="148"/>
      <c r="E22" s="121"/>
      <c r="F22" s="121"/>
      <c r="G22" s="121"/>
      <c r="H22" s="121"/>
      <c r="I22" s="121"/>
      <c r="J22" s="122">
        <f t="shared" si="0"/>
        <v>0</v>
      </c>
      <c r="K22" s="152"/>
    </row>
    <row r="23" spans="1:11" ht="14.4" x14ac:dyDescent="0.3">
      <c r="A23" s="197">
        <v>22</v>
      </c>
      <c r="B23" s="197" t="s">
        <v>61</v>
      </c>
      <c r="C23" s="197" t="s">
        <v>300</v>
      </c>
      <c r="D23" s="149"/>
      <c r="E23" s="123"/>
      <c r="F23" s="123"/>
      <c r="G23" s="123"/>
      <c r="H23" s="123"/>
      <c r="I23" s="123"/>
      <c r="J23" s="124">
        <f t="shared" si="0"/>
        <v>0</v>
      </c>
      <c r="K23" s="153"/>
    </row>
    <row r="24" spans="1:11" s="3" customFormat="1" ht="14.4" x14ac:dyDescent="0.3">
      <c r="A24" s="197">
        <v>23</v>
      </c>
      <c r="B24" s="197" t="s">
        <v>39</v>
      </c>
      <c r="C24" s="197" t="s">
        <v>310</v>
      </c>
      <c r="D24" s="148"/>
      <c r="E24" s="120"/>
      <c r="F24" s="121"/>
      <c r="G24" s="121"/>
      <c r="H24" s="121"/>
      <c r="I24" s="121"/>
      <c r="J24" s="122">
        <f>SUM(E24:I24)</f>
        <v>0</v>
      </c>
      <c r="K24" s="151"/>
    </row>
    <row r="25" spans="1:11" ht="14.4" x14ac:dyDescent="0.3">
      <c r="A25" s="197">
        <v>24</v>
      </c>
      <c r="B25" s="197" t="s">
        <v>314</v>
      </c>
      <c r="C25" s="197" t="s">
        <v>315</v>
      </c>
      <c r="D25" s="116"/>
      <c r="E25" s="24"/>
      <c r="F25" s="24"/>
      <c r="G25" s="24"/>
      <c r="H25" s="24"/>
      <c r="I25" s="24"/>
      <c r="J25" s="124">
        <f t="shared" si="0"/>
        <v>0</v>
      </c>
      <c r="K25" s="145"/>
    </row>
    <row r="26" spans="1:11" ht="14.4" x14ac:dyDescent="0.3">
      <c r="A26" s="197">
        <v>25</v>
      </c>
      <c r="B26" s="197" t="s">
        <v>61</v>
      </c>
      <c r="C26" s="197" t="s">
        <v>107</v>
      </c>
      <c r="D26" s="116"/>
      <c r="E26" s="24"/>
      <c r="F26" s="24"/>
      <c r="G26" s="24"/>
      <c r="H26" s="24"/>
      <c r="I26" s="24"/>
      <c r="J26" s="124">
        <f t="shared" si="0"/>
        <v>0</v>
      </c>
      <c r="K26" s="145"/>
    </row>
    <row r="27" spans="1:11" ht="14.4" x14ac:dyDescent="0.3">
      <c r="A27" s="197">
        <v>26</v>
      </c>
      <c r="B27" s="197" t="s">
        <v>303</v>
      </c>
      <c r="C27" s="197" t="s">
        <v>304</v>
      </c>
      <c r="D27" s="116"/>
      <c r="E27" s="24"/>
      <c r="F27" s="24"/>
      <c r="G27" s="24"/>
      <c r="H27" s="24"/>
      <c r="I27" s="24"/>
      <c r="J27" s="124">
        <f t="shared" si="0"/>
        <v>0</v>
      </c>
      <c r="K27" s="145"/>
    </row>
    <row r="28" spans="1:11" ht="14.4" x14ac:dyDescent="0.3">
      <c r="A28" s="197">
        <v>27</v>
      </c>
      <c r="B28" s="197" t="s">
        <v>95</v>
      </c>
      <c r="C28" s="197" t="s">
        <v>301</v>
      </c>
      <c r="D28" s="116"/>
      <c r="E28" s="24"/>
      <c r="F28" s="24"/>
      <c r="G28" s="24"/>
      <c r="H28" s="24"/>
      <c r="I28" s="24"/>
      <c r="J28" s="124">
        <f t="shared" si="0"/>
        <v>0</v>
      </c>
      <c r="K28" s="145"/>
    </row>
    <row r="29" spans="1:11" ht="14.4" x14ac:dyDescent="0.3">
      <c r="A29" s="197">
        <v>28</v>
      </c>
      <c r="B29" s="197" t="s">
        <v>34</v>
      </c>
      <c r="C29" s="197" t="s">
        <v>296</v>
      </c>
      <c r="D29" s="116"/>
      <c r="E29" s="24"/>
      <c r="F29" s="24"/>
      <c r="G29" s="24"/>
      <c r="H29" s="24"/>
      <c r="I29" s="24"/>
      <c r="J29" s="124">
        <f t="shared" si="0"/>
        <v>0</v>
      </c>
      <c r="K29" s="145"/>
    </row>
    <row r="30" spans="1:11" ht="14.4" x14ac:dyDescent="0.3">
      <c r="A30" s="197">
        <v>29</v>
      </c>
      <c r="B30" s="197" t="s">
        <v>151</v>
      </c>
      <c r="C30" s="197" t="s">
        <v>307</v>
      </c>
      <c r="D30" s="116"/>
      <c r="E30" s="24"/>
      <c r="F30" s="24"/>
      <c r="G30" s="24"/>
      <c r="H30" s="24"/>
      <c r="I30" s="24"/>
      <c r="J30" s="124">
        <f t="shared" si="0"/>
        <v>0</v>
      </c>
      <c r="K30" s="145"/>
    </row>
    <row r="31" spans="1:11" ht="14.4" x14ac:dyDescent="0.3">
      <c r="A31" s="197">
        <v>30</v>
      </c>
      <c r="B31" s="197" t="s">
        <v>95</v>
      </c>
      <c r="C31" s="197" t="s">
        <v>302</v>
      </c>
      <c r="D31" s="116"/>
      <c r="E31" s="24"/>
      <c r="F31" s="24"/>
      <c r="G31" s="24"/>
      <c r="H31" s="24"/>
      <c r="I31" s="24"/>
      <c r="J31" s="124">
        <f t="shared" si="0"/>
        <v>0</v>
      </c>
      <c r="K31" s="145"/>
    </row>
    <row r="32" spans="1:11" ht="14.4" x14ac:dyDescent="0.3">
      <c r="A32" s="197">
        <v>31</v>
      </c>
      <c r="B32" s="197" t="s">
        <v>298</v>
      </c>
      <c r="C32" s="197" t="s">
        <v>299</v>
      </c>
      <c r="D32" s="116"/>
      <c r="E32" s="24"/>
      <c r="F32" s="24"/>
      <c r="G32" s="24"/>
      <c r="H32" s="24"/>
      <c r="I32" s="24"/>
      <c r="J32" s="124">
        <f t="shared" ref="J32:J37" si="1">SUM(E32:I32)</f>
        <v>0</v>
      </c>
      <c r="K32" s="145"/>
    </row>
    <row r="33" spans="1:11" ht="14.4" x14ac:dyDescent="0.3">
      <c r="A33" s="197">
        <v>32</v>
      </c>
      <c r="B33" s="197" t="s">
        <v>29</v>
      </c>
      <c r="C33" s="197" t="s">
        <v>64</v>
      </c>
      <c r="D33" s="116"/>
      <c r="E33" s="24"/>
      <c r="F33" s="24"/>
      <c r="G33" s="24"/>
      <c r="H33" s="24"/>
      <c r="I33" s="24"/>
      <c r="J33" s="124">
        <f t="shared" si="1"/>
        <v>0</v>
      </c>
      <c r="K33" s="145"/>
    </row>
    <row r="34" spans="1:11" ht="14.4" x14ac:dyDescent="0.3">
      <c r="A34" s="197">
        <v>33</v>
      </c>
      <c r="B34" s="197" t="s">
        <v>291</v>
      </c>
      <c r="C34" s="197" t="s">
        <v>243</v>
      </c>
      <c r="D34" s="116"/>
      <c r="E34" s="24"/>
      <c r="F34" s="24"/>
      <c r="G34" s="24"/>
      <c r="H34" s="24"/>
      <c r="I34" s="24"/>
      <c r="J34" s="124">
        <f t="shared" si="1"/>
        <v>0</v>
      </c>
      <c r="K34" s="145"/>
    </row>
    <row r="35" spans="1:11" ht="14.4" x14ac:dyDescent="0.3">
      <c r="A35" s="197">
        <v>34</v>
      </c>
      <c r="B35" s="197" t="s">
        <v>42</v>
      </c>
      <c r="C35" s="197" t="s">
        <v>112</v>
      </c>
      <c r="D35" s="116"/>
      <c r="E35" s="24"/>
      <c r="F35" s="24"/>
      <c r="G35" s="24"/>
      <c r="H35" s="24"/>
      <c r="I35" s="24"/>
      <c r="J35" s="124">
        <f t="shared" si="1"/>
        <v>0</v>
      </c>
      <c r="K35" s="145"/>
    </row>
    <row r="36" spans="1:11" ht="14.4" x14ac:dyDescent="0.3">
      <c r="A36" s="197">
        <v>35</v>
      </c>
      <c r="B36" s="197" t="s">
        <v>50</v>
      </c>
      <c r="C36" s="197" t="s">
        <v>294</v>
      </c>
      <c r="D36" s="116"/>
      <c r="E36" s="24"/>
      <c r="F36" s="24"/>
      <c r="G36" s="24"/>
      <c r="H36" s="24"/>
      <c r="I36" s="24"/>
      <c r="J36" s="124">
        <f t="shared" si="1"/>
        <v>0</v>
      </c>
      <c r="K36" s="145"/>
    </row>
    <row r="37" spans="1:11" ht="14.4" x14ac:dyDescent="0.3">
      <c r="A37" s="197">
        <v>36</v>
      </c>
      <c r="B37" s="197" t="s">
        <v>111</v>
      </c>
      <c r="C37" s="197" t="s">
        <v>305</v>
      </c>
      <c r="D37" s="116"/>
      <c r="E37" s="24"/>
      <c r="F37" s="24"/>
      <c r="G37" s="24"/>
      <c r="H37" s="24"/>
      <c r="I37" s="24"/>
      <c r="J37" s="124">
        <f t="shared" si="1"/>
        <v>0</v>
      </c>
      <c r="K37" s="145"/>
    </row>
  </sheetData>
  <sheetProtection algorithmName="SHA-512" hashValue="vmCdzAo6kaE76XB1DTwM+hEAku/9Hzp4EBE8bzBqUvBI5LubtdAZroGlFRYerdAJW8ofdZdKrHGBd6luf1AYdw==" saltValue="V4szEMpDItSQriaYoDGb4A==" spinCount="100000" sheet="1" objects="1" scenarios="1"/>
  <sortState xmlns:xlrd2="http://schemas.microsoft.com/office/spreadsheetml/2017/richdata2" ref="A2:C37">
    <sortCondition ref="A2:A37"/>
  </sortState>
  <printOptions headings="1" gridLines="1"/>
  <pageMargins left="0.7" right="0.7" top="0.75" bottom="0.75" header="0.3" footer="0.3"/>
  <pageSetup scale="92" orientation="landscape" r:id="rId1"/>
  <headerFooter>
    <oddHeader>&amp;C&amp;16Maturity Day 1 Results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7"/>
  <sheetViews>
    <sheetView view="pageLayout" topLeftCell="A7" zoomScaleNormal="100" workbookViewId="0">
      <selection sqref="A1:XFD1048576"/>
    </sheetView>
  </sheetViews>
  <sheetFormatPr defaultRowHeight="13.8" x14ac:dyDescent="0.25"/>
  <cols>
    <col min="1" max="1" width="3.8984375" customWidth="1"/>
    <col min="2" max="2" width="23.5" customWidth="1"/>
    <col min="3" max="3" width="11.09765625" customWidth="1"/>
    <col min="4" max="4" width="9" style="117"/>
    <col min="10" max="10" width="9" style="181"/>
    <col min="11" max="11" width="9" style="117"/>
  </cols>
  <sheetData>
    <row r="1" spans="1:11" s="5" customFormat="1" ht="14.4" x14ac:dyDescent="0.3">
      <c r="A1" s="18">
        <f ca="1">A1:D17</f>
        <v>0</v>
      </c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0" t="s">
        <v>8</v>
      </c>
      <c r="K1" s="146" t="s">
        <v>9</v>
      </c>
    </row>
    <row r="2" spans="1:11" s="1" customFormat="1" ht="14.4" x14ac:dyDescent="0.3">
      <c r="A2" s="197">
        <v>1</v>
      </c>
      <c r="B2" s="197" t="s">
        <v>111</v>
      </c>
      <c r="C2" s="197" t="s">
        <v>305</v>
      </c>
      <c r="D2" s="116"/>
      <c r="E2" s="26"/>
      <c r="F2" s="24"/>
      <c r="G2" s="24"/>
      <c r="H2" s="21"/>
      <c r="I2" s="21"/>
      <c r="J2" s="27">
        <f t="shared" ref="J2:J20" si="0">SUM(E2:I2)</f>
        <v>0</v>
      </c>
      <c r="K2" s="132"/>
    </row>
    <row r="3" spans="1:11" s="3" customFormat="1" ht="14.4" x14ac:dyDescent="0.3">
      <c r="A3" s="197">
        <v>2</v>
      </c>
      <c r="B3" s="197" t="s">
        <v>50</v>
      </c>
      <c r="C3" s="197" t="s">
        <v>294</v>
      </c>
      <c r="D3" s="116"/>
      <c r="E3" s="26"/>
      <c r="F3" s="24"/>
      <c r="G3" s="24"/>
      <c r="H3" s="21"/>
      <c r="I3" s="21"/>
      <c r="J3" s="27">
        <f t="shared" si="0"/>
        <v>0</v>
      </c>
      <c r="K3" s="132"/>
    </row>
    <row r="4" spans="1:11" s="1" customFormat="1" ht="14.4" x14ac:dyDescent="0.3">
      <c r="A4" s="197">
        <v>3</v>
      </c>
      <c r="B4" s="197" t="s">
        <v>42</v>
      </c>
      <c r="C4" s="197" t="s">
        <v>112</v>
      </c>
      <c r="D4" s="116"/>
      <c r="E4" s="26"/>
      <c r="F4" s="24"/>
      <c r="G4" s="24"/>
      <c r="H4" s="21"/>
      <c r="I4" s="21"/>
      <c r="J4" s="27">
        <f t="shared" si="0"/>
        <v>0</v>
      </c>
      <c r="K4" s="132"/>
    </row>
    <row r="5" spans="1:11" s="3" customFormat="1" ht="14.4" x14ac:dyDescent="0.3">
      <c r="A5" s="197">
        <v>4</v>
      </c>
      <c r="B5" s="197" t="s">
        <v>291</v>
      </c>
      <c r="C5" s="197" t="s">
        <v>243</v>
      </c>
      <c r="D5" s="116"/>
      <c r="E5" s="26"/>
      <c r="F5" s="24"/>
      <c r="G5" s="24"/>
      <c r="H5" s="21"/>
      <c r="I5" s="21"/>
      <c r="J5" s="27">
        <f t="shared" si="0"/>
        <v>0</v>
      </c>
      <c r="K5" s="132"/>
    </row>
    <row r="6" spans="1:11" s="1" customFormat="1" ht="14.4" x14ac:dyDescent="0.3">
      <c r="A6" s="197">
        <v>5</v>
      </c>
      <c r="B6" s="197" t="s">
        <v>29</v>
      </c>
      <c r="C6" s="197" t="s">
        <v>64</v>
      </c>
      <c r="D6" s="116"/>
      <c r="E6" s="26"/>
      <c r="F6" s="24"/>
      <c r="G6" s="24"/>
      <c r="H6" s="21"/>
      <c r="I6" s="21"/>
      <c r="J6" s="27">
        <f t="shared" si="0"/>
        <v>0</v>
      </c>
      <c r="K6" s="132"/>
    </row>
    <row r="7" spans="1:11" s="3" customFormat="1" ht="14.4" x14ac:dyDescent="0.3">
      <c r="A7" s="197">
        <v>6</v>
      </c>
      <c r="B7" s="197" t="s">
        <v>298</v>
      </c>
      <c r="C7" s="197" t="s">
        <v>299</v>
      </c>
      <c r="D7" s="116"/>
      <c r="E7" s="26"/>
      <c r="F7" s="24"/>
      <c r="G7" s="24"/>
      <c r="H7" s="21"/>
      <c r="I7" s="21"/>
      <c r="J7" s="27">
        <f t="shared" si="0"/>
        <v>0</v>
      </c>
      <c r="K7" s="132"/>
    </row>
    <row r="8" spans="1:11" s="1" customFormat="1" ht="14.4" x14ac:dyDescent="0.3">
      <c r="A8" s="197">
        <v>7</v>
      </c>
      <c r="B8" s="197" t="s">
        <v>95</v>
      </c>
      <c r="C8" s="197" t="s">
        <v>302</v>
      </c>
      <c r="D8" s="116"/>
      <c r="E8" s="26"/>
      <c r="F8" s="24"/>
      <c r="G8" s="24"/>
      <c r="H8" s="21"/>
      <c r="I8" s="21"/>
      <c r="J8" s="27">
        <f t="shared" si="0"/>
        <v>0</v>
      </c>
      <c r="K8" s="132"/>
    </row>
    <row r="9" spans="1:11" s="3" customFormat="1" ht="14.4" x14ac:dyDescent="0.3">
      <c r="A9" s="197">
        <v>8</v>
      </c>
      <c r="B9" s="197" t="s">
        <v>151</v>
      </c>
      <c r="C9" s="197" t="s">
        <v>307</v>
      </c>
      <c r="D9" s="116"/>
      <c r="E9" s="26"/>
      <c r="F9" s="24"/>
      <c r="G9" s="24"/>
      <c r="H9" s="21"/>
      <c r="I9" s="21"/>
      <c r="J9" s="27">
        <f t="shared" si="0"/>
        <v>0</v>
      </c>
      <c r="K9" s="132"/>
    </row>
    <row r="10" spans="1:11" s="1" customFormat="1" ht="14.4" x14ac:dyDescent="0.3">
      <c r="A10" s="197">
        <v>9</v>
      </c>
      <c r="B10" s="197" t="s">
        <v>34</v>
      </c>
      <c r="C10" s="197" t="s">
        <v>296</v>
      </c>
      <c r="D10" s="116"/>
      <c r="E10" s="26"/>
      <c r="F10" s="24"/>
      <c r="G10" s="24"/>
      <c r="H10" s="21"/>
      <c r="I10" s="21"/>
      <c r="J10" s="27">
        <f t="shared" si="0"/>
        <v>0</v>
      </c>
      <c r="K10" s="132"/>
    </row>
    <row r="11" spans="1:11" s="3" customFormat="1" ht="14.4" x14ac:dyDescent="0.3">
      <c r="A11" s="197">
        <v>10</v>
      </c>
      <c r="B11" s="197" t="s">
        <v>95</v>
      </c>
      <c r="C11" s="197" t="s">
        <v>301</v>
      </c>
      <c r="D11" s="116"/>
      <c r="E11" s="26"/>
      <c r="F11" s="24"/>
      <c r="G11" s="24"/>
      <c r="H11" s="21"/>
      <c r="I11" s="21"/>
      <c r="J11" s="27">
        <f t="shared" si="0"/>
        <v>0</v>
      </c>
      <c r="K11" s="132"/>
    </row>
    <row r="12" spans="1:11" s="1" customFormat="1" ht="14.4" x14ac:dyDescent="0.3">
      <c r="A12" s="197">
        <v>11</v>
      </c>
      <c r="B12" s="197" t="s">
        <v>303</v>
      </c>
      <c r="C12" s="197" t="s">
        <v>304</v>
      </c>
      <c r="D12" s="116"/>
      <c r="E12" s="26"/>
      <c r="F12" s="24"/>
      <c r="G12" s="24"/>
      <c r="H12" s="21"/>
      <c r="I12" s="21"/>
      <c r="J12" s="27">
        <f t="shared" si="0"/>
        <v>0</v>
      </c>
      <c r="K12" s="132"/>
    </row>
    <row r="13" spans="1:11" s="3" customFormat="1" ht="14.4" x14ac:dyDescent="0.3">
      <c r="A13" s="197">
        <v>12</v>
      </c>
      <c r="B13" s="197" t="s">
        <v>61</v>
      </c>
      <c r="C13" s="197" t="s">
        <v>107</v>
      </c>
      <c r="D13" s="116"/>
      <c r="E13" s="26"/>
      <c r="F13" s="24"/>
      <c r="G13" s="24"/>
      <c r="H13" s="21"/>
      <c r="I13" s="21"/>
      <c r="J13" s="27">
        <f t="shared" si="0"/>
        <v>0</v>
      </c>
      <c r="K13" s="132"/>
    </row>
    <row r="14" spans="1:11" s="1" customFormat="1" ht="14.4" x14ac:dyDescent="0.3">
      <c r="A14" s="197">
        <v>13</v>
      </c>
      <c r="B14" s="197" t="s">
        <v>314</v>
      </c>
      <c r="C14" s="197" t="s">
        <v>315</v>
      </c>
      <c r="D14" s="116"/>
      <c r="E14" s="26"/>
      <c r="F14" s="24"/>
      <c r="G14" s="24"/>
      <c r="H14" s="21"/>
      <c r="I14" s="21"/>
      <c r="J14" s="27">
        <f>SUM(E14:I14)</f>
        <v>0</v>
      </c>
      <c r="K14" s="132"/>
    </row>
    <row r="15" spans="1:11" s="3" customFormat="1" ht="14.4" x14ac:dyDescent="0.3">
      <c r="A15" s="197">
        <v>14</v>
      </c>
      <c r="B15" s="197" t="s">
        <v>39</v>
      </c>
      <c r="C15" s="197" t="s">
        <v>310</v>
      </c>
      <c r="D15" s="116"/>
      <c r="E15" s="26"/>
      <c r="F15" s="24"/>
      <c r="G15" s="24"/>
      <c r="H15" s="21"/>
      <c r="I15" s="21"/>
      <c r="J15" s="27">
        <f t="shared" si="0"/>
        <v>0</v>
      </c>
      <c r="K15" s="132"/>
    </row>
    <row r="16" spans="1:11" s="1" customFormat="1" ht="14.4" x14ac:dyDescent="0.3">
      <c r="A16" s="197">
        <v>15</v>
      </c>
      <c r="B16" s="197" t="s">
        <v>61</v>
      </c>
      <c r="C16" s="197" t="s">
        <v>300</v>
      </c>
      <c r="D16" s="116"/>
      <c r="E16" s="26"/>
      <c r="F16" s="24"/>
      <c r="G16" s="24"/>
      <c r="H16" s="21"/>
      <c r="I16" s="21"/>
      <c r="J16" s="27">
        <f t="shared" si="0"/>
        <v>0</v>
      </c>
      <c r="K16" s="132"/>
    </row>
    <row r="17" spans="1:11" s="3" customFormat="1" ht="14.4" x14ac:dyDescent="0.3">
      <c r="A17" s="197">
        <v>16</v>
      </c>
      <c r="B17" s="197" t="s">
        <v>44</v>
      </c>
      <c r="C17" s="197" t="s">
        <v>293</v>
      </c>
      <c r="D17" s="116"/>
      <c r="E17" s="26"/>
      <c r="F17" s="24"/>
      <c r="G17" s="24"/>
      <c r="H17" s="21"/>
      <c r="I17" s="21"/>
      <c r="J17" s="27">
        <f t="shared" si="0"/>
        <v>0</v>
      </c>
      <c r="K17" s="132"/>
    </row>
    <row r="18" spans="1:11" ht="14.4" x14ac:dyDescent="0.3">
      <c r="A18" s="197">
        <v>17</v>
      </c>
      <c r="B18" s="197" t="s">
        <v>39</v>
      </c>
      <c r="C18" s="197" t="s">
        <v>54</v>
      </c>
      <c r="D18" s="116"/>
      <c r="E18" s="26"/>
      <c r="F18" s="24"/>
      <c r="G18" s="24"/>
      <c r="H18" s="24"/>
      <c r="I18" s="24"/>
      <c r="J18" s="27">
        <f t="shared" si="0"/>
        <v>0</v>
      </c>
      <c r="K18" s="132"/>
    </row>
    <row r="19" spans="1:11" s="3" customFormat="1" ht="14.4" x14ac:dyDescent="0.3">
      <c r="A19" s="197">
        <v>18</v>
      </c>
      <c r="B19" s="197" t="s">
        <v>314</v>
      </c>
      <c r="C19" s="197" t="s">
        <v>316</v>
      </c>
      <c r="D19" s="116"/>
      <c r="E19" s="26"/>
      <c r="F19" s="24"/>
      <c r="G19" s="24"/>
      <c r="H19" s="24"/>
      <c r="I19" s="24"/>
      <c r="J19" s="27">
        <f t="shared" si="0"/>
        <v>0</v>
      </c>
      <c r="K19" s="132"/>
    </row>
    <row r="20" spans="1:11" ht="14.4" x14ac:dyDescent="0.3">
      <c r="A20" s="197">
        <v>19</v>
      </c>
      <c r="B20" s="197" t="s">
        <v>231</v>
      </c>
      <c r="C20" s="197" t="s">
        <v>297</v>
      </c>
      <c r="D20" s="116"/>
      <c r="E20" s="26"/>
      <c r="F20" s="24"/>
      <c r="G20" s="24"/>
      <c r="H20" s="24"/>
      <c r="I20" s="24"/>
      <c r="J20" s="27">
        <f t="shared" si="0"/>
        <v>0</v>
      </c>
      <c r="K20" s="132"/>
    </row>
    <row r="21" spans="1:11" ht="14.4" x14ac:dyDescent="0.3">
      <c r="A21" s="197">
        <v>20</v>
      </c>
      <c r="B21" s="197" t="s">
        <v>268</v>
      </c>
      <c r="C21" s="197" t="s">
        <v>289</v>
      </c>
      <c r="D21" s="116"/>
      <c r="E21" s="26"/>
      <c r="F21" s="24"/>
      <c r="G21" s="24"/>
      <c r="H21" s="24"/>
      <c r="I21" s="24"/>
      <c r="J21" s="27">
        <f t="shared" ref="J21:J31" si="1">SUM(E21:I21)</f>
        <v>0</v>
      </c>
      <c r="K21" s="132"/>
    </row>
    <row r="22" spans="1:11" ht="14.4" x14ac:dyDescent="0.3">
      <c r="A22" s="197">
        <v>21</v>
      </c>
      <c r="B22" s="197" t="s">
        <v>239</v>
      </c>
      <c r="C22" s="197" t="s">
        <v>313</v>
      </c>
      <c r="D22" s="116"/>
      <c r="E22" s="26"/>
      <c r="F22" s="24"/>
      <c r="G22" s="24"/>
      <c r="H22" s="24"/>
      <c r="I22" s="24"/>
      <c r="J22" s="27">
        <f t="shared" si="1"/>
        <v>0</v>
      </c>
      <c r="K22" s="132"/>
    </row>
    <row r="23" spans="1:11" ht="14.4" x14ac:dyDescent="0.3">
      <c r="A23" s="197">
        <v>22</v>
      </c>
      <c r="B23" s="197" t="s">
        <v>95</v>
      </c>
      <c r="C23" s="197" t="s">
        <v>96</v>
      </c>
      <c r="D23" s="116"/>
      <c r="E23" s="21"/>
      <c r="F23" s="21"/>
      <c r="G23" s="21"/>
      <c r="H23" s="21"/>
      <c r="I23" s="21"/>
      <c r="J23" s="27">
        <f t="shared" si="1"/>
        <v>0</v>
      </c>
      <c r="K23" s="116"/>
    </row>
    <row r="24" spans="1:11" ht="14.4" x14ac:dyDescent="0.3">
      <c r="A24" s="197">
        <v>23</v>
      </c>
      <c r="B24" s="197" t="s">
        <v>44</v>
      </c>
      <c r="C24" s="197" t="s">
        <v>292</v>
      </c>
      <c r="D24" s="116"/>
      <c r="E24" s="21"/>
      <c r="F24" s="21"/>
      <c r="G24" s="21"/>
      <c r="H24" s="21"/>
      <c r="I24" s="21"/>
      <c r="J24" s="27">
        <f t="shared" si="1"/>
        <v>0</v>
      </c>
      <c r="K24" s="116"/>
    </row>
    <row r="25" spans="1:11" ht="14.4" x14ac:dyDescent="0.3">
      <c r="A25" s="197">
        <v>24</v>
      </c>
      <c r="B25" s="197" t="s">
        <v>241</v>
      </c>
      <c r="C25" s="197" t="s">
        <v>290</v>
      </c>
      <c r="D25" s="116"/>
      <c r="E25" s="21"/>
      <c r="F25" s="21"/>
      <c r="G25" s="21"/>
      <c r="H25" s="21"/>
      <c r="I25" s="21"/>
      <c r="J25" s="27">
        <f t="shared" si="1"/>
        <v>0</v>
      </c>
      <c r="K25" s="116"/>
    </row>
    <row r="26" spans="1:11" ht="14.4" x14ac:dyDescent="0.3">
      <c r="A26" s="197">
        <v>25</v>
      </c>
      <c r="B26" s="197" t="s">
        <v>270</v>
      </c>
      <c r="C26" s="197" t="s">
        <v>55</v>
      </c>
      <c r="D26" s="116"/>
      <c r="E26" s="21"/>
      <c r="F26" s="21"/>
      <c r="G26" s="21"/>
      <c r="H26" s="21"/>
      <c r="I26" s="21"/>
      <c r="J26" s="27">
        <f t="shared" si="1"/>
        <v>0</v>
      </c>
      <c r="K26" s="116"/>
    </row>
    <row r="27" spans="1:11" ht="14.4" x14ac:dyDescent="0.3">
      <c r="A27" s="197">
        <v>26</v>
      </c>
      <c r="B27" s="197" t="s">
        <v>29</v>
      </c>
      <c r="C27" s="197" t="s">
        <v>306</v>
      </c>
      <c r="D27" s="116"/>
      <c r="E27" s="21"/>
      <c r="F27" s="21"/>
      <c r="G27" s="21"/>
      <c r="H27" s="21"/>
      <c r="I27" s="21"/>
      <c r="J27" s="27">
        <f t="shared" si="1"/>
        <v>0</v>
      </c>
      <c r="K27" s="116"/>
    </row>
    <row r="28" spans="1:11" ht="14.4" x14ac:dyDescent="0.3">
      <c r="A28" s="197">
        <v>27</v>
      </c>
      <c r="B28" s="197" t="s">
        <v>91</v>
      </c>
      <c r="C28" s="197" t="s">
        <v>311</v>
      </c>
      <c r="D28" s="116"/>
      <c r="E28" s="21"/>
      <c r="F28" s="21"/>
      <c r="G28" s="21"/>
      <c r="H28" s="21"/>
      <c r="I28" s="21"/>
      <c r="J28" s="27">
        <f t="shared" si="1"/>
        <v>0</v>
      </c>
      <c r="K28" s="116"/>
    </row>
    <row r="29" spans="1:11" ht="14.4" x14ac:dyDescent="0.3">
      <c r="A29" s="197">
        <v>28</v>
      </c>
      <c r="B29" s="197" t="s">
        <v>317</v>
      </c>
      <c r="C29" s="197" t="s">
        <v>318</v>
      </c>
      <c r="D29" s="116"/>
      <c r="E29" s="21"/>
      <c r="F29" s="21"/>
      <c r="G29" s="21"/>
      <c r="H29" s="21"/>
      <c r="I29" s="21"/>
      <c r="J29" s="27">
        <f t="shared" si="1"/>
        <v>0</v>
      </c>
      <c r="K29" s="116"/>
    </row>
    <row r="30" spans="1:11" ht="14.4" x14ac:dyDescent="0.3">
      <c r="A30" s="197">
        <v>29</v>
      </c>
      <c r="B30" s="197" t="s">
        <v>39</v>
      </c>
      <c r="C30" s="197" t="s">
        <v>308</v>
      </c>
      <c r="D30" s="116"/>
      <c r="E30" s="21"/>
      <c r="F30" s="21"/>
      <c r="G30" s="21"/>
      <c r="H30" s="21"/>
      <c r="I30" s="21"/>
      <c r="J30" s="27">
        <f t="shared" si="1"/>
        <v>0</v>
      </c>
      <c r="K30" s="116"/>
    </row>
    <row r="31" spans="1:11" ht="14.4" x14ac:dyDescent="0.3">
      <c r="A31" s="197">
        <v>30</v>
      </c>
      <c r="B31" s="197" t="s">
        <v>150</v>
      </c>
      <c r="C31" s="197" t="s">
        <v>305</v>
      </c>
      <c r="D31" s="116"/>
      <c r="E31" s="21"/>
      <c r="F31" s="21"/>
      <c r="G31" s="21"/>
      <c r="H31" s="21"/>
      <c r="I31" s="21"/>
      <c r="J31" s="27">
        <f t="shared" si="1"/>
        <v>0</v>
      </c>
      <c r="K31" s="116"/>
    </row>
    <row r="32" spans="1:11" ht="14.4" x14ac:dyDescent="0.3">
      <c r="A32" s="197">
        <v>31</v>
      </c>
      <c r="B32" s="197" t="s">
        <v>134</v>
      </c>
      <c r="C32" s="197" t="s">
        <v>295</v>
      </c>
      <c r="D32" s="116"/>
      <c r="E32" s="21"/>
      <c r="F32" s="21"/>
      <c r="G32" s="21"/>
      <c r="H32" s="21"/>
      <c r="I32" s="21"/>
      <c r="J32" s="27">
        <f t="shared" ref="J32:J37" si="2">SUM(E32:I32)</f>
        <v>0</v>
      </c>
      <c r="K32" s="116"/>
    </row>
    <row r="33" spans="1:11" ht="14.4" x14ac:dyDescent="0.3">
      <c r="A33" s="197">
        <v>32</v>
      </c>
      <c r="B33" s="197" t="s">
        <v>29</v>
      </c>
      <c r="C33" s="197" t="s">
        <v>63</v>
      </c>
      <c r="D33" s="116"/>
      <c r="E33" s="21"/>
      <c r="F33" s="21"/>
      <c r="G33" s="21"/>
      <c r="H33" s="21"/>
      <c r="I33" s="21"/>
      <c r="J33" s="27">
        <f t="shared" si="2"/>
        <v>0</v>
      </c>
      <c r="K33" s="116"/>
    </row>
    <row r="34" spans="1:11" ht="14.4" x14ac:dyDescent="0.3">
      <c r="A34" s="197">
        <v>33</v>
      </c>
      <c r="B34" s="197" t="s">
        <v>148</v>
      </c>
      <c r="C34" s="197" t="s">
        <v>309</v>
      </c>
      <c r="D34" s="116"/>
      <c r="E34" s="21"/>
      <c r="F34" s="21"/>
      <c r="G34" s="21"/>
      <c r="H34" s="21"/>
      <c r="I34" s="21"/>
      <c r="J34" s="27">
        <f t="shared" si="2"/>
        <v>0</v>
      </c>
      <c r="K34" s="116"/>
    </row>
    <row r="35" spans="1:11" ht="14.4" x14ac:dyDescent="0.3">
      <c r="A35" s="197">
        <v>34</v>
      </c>
      <c r="B35" s="197" t="s">
        <v>231</v>
      </c>
      <c r="C35" s="197" t="s">
        <v>296</v>
      </c>
      <c r="D35" s="116"/>
      <c r="E35" s="21"/>
      <c r="F35" s="21"/>
      <c r="G35" s="21"/>
      <c r="H35" s="21"/>
      <c r="I35" s="21"/>
      <c r="J35" s="27">
        <f t="shared" si="2"/>
        <v>0</v>
      </c>
      <c r="K35" s="116"/>
    </row>
    <row r="36" spans="1:11" ht="14.4" x14ac:dyDescent="0.3">
      <c r="A36" s="197">
        <v>35</v>
      </c>
      <c r="B36" s="197" t="s">
        <v>195</v>
      </c>
      <c r="C36" s="197" t="s">
        <v>296</v>
      </c>
      <c r="D36" s="116"/>
      <c r="E36" s="21"/>
      <c r="F36" s="21"/>
      <c r="G36" s="21"/>
      <c r="H36" s="21"/>
      <c r="I36" s="21"/>
      <c r="J36" s="27">
        <f t="shared" si="2"/>
        <v>0</v>
      </c>
      <c r="K36" s="116"/>
    </row>
    <row r="37" spans="1:11" ht="14.4" x14ac:dyDescent="0.3">
      <c r="A37" s="197">
        <v>36</v>
      </c>
      <c r="B37" s="197" t="s">
        <v>111</v>
      </c>
      <c r="C37" s="197" t="s">
        <v>312</v>
      </c>
      <c r="D37" s="116"/>
      <c r="E37" s="21"/>
      <c r="F37" s="21"/>
      <c r="G37" s="21"/>
      <c r="H37" s="21"/>
      <c r="I37" s="21"/>
      <c r="J37" s="27">
        <f t="shared" si="2"/>
        <v>0</v>
      </c>
      <c r="K37" s="116"/>
    </row>
  </sheetData>
  <sheetProtection algorithmName="SHA-512" hashValue="9WJ5sDfiEEE52poFFZen2jK3yPTvMhxJzztDILfB2jMcJ5IRvoq/YqsoCUAfZhivOhr7sakLRKCjQBED9TS3Ww==" saltValue="SHCZ13HcxvAdPqLjzS48BA==" spinCount="100000" sheet="1" objects="1" scenarios="1"/>
  <sortState xmlns:xlrd2="http://schemas.microsoft.com/office/spreadsheetml/2017/richdata2" ref="A2:C37">
    <sortCondition descending="1" ref="A1:A37"/>
  </sortState>
  <printOptions headings="1" gridLines="1"/>
  <pageMargins left="0.7" right="0.7" top="0.75" bottom="0.75" header="0.3" footer="0.3"/>
  <pageSetup scale="92" orientation="landscape" r:id="rId1"/>
  <headerFooter>
    <oddHeader>&amp;C&amp;16Maturity Day 2 Results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O31"/>
  <sheetViews>
    <sheetView workbookViewId="0">
      <selection activeCell="H25" sqref="H25"/>
    </sheetView>
  </sheetViews>
  <sheetFormatPr defaultRowHeight="14.4" x14ac:dyDescent="0.3"/>
  <cols>
    <col min="1" max="1" width="5.69921875" style="33" customWidth="1"/>
    <col min="2" max="2" width="24.69921875" customWidth="1"/>
    <col min="3" max="3" width="11.3984375" customWidth="1"/>
    <col min="4" max="7" width="9" style="134"/>
    <col min="8" max="11" width="9" style="46"/>
    <col min="12" max="15" width="9" style="134"/>
  </cols>
  <sheetData>
    <row r="1" spans="1:15" s="5" customFormat="1" x14ac:dyDescent="0.3">
      <c r="A1" s="33"/>
      <c r="B1" s="33" t="s">
        <v>0</v>
      </c>
      <c r="C1" s="33" t="s">
        <v>1</v>
      </c>
      <c r="D1" s="154" t="s">
        <v>10</v>
      </c>
      <c r="E1" s="154" t="s">
        <v>11</v>
      </c>
      <c r="F1" s="154" t="s">
        <v>17</v>
      </c>
      <c r="G1" s="160" t="s">
        <v>12</v>
      </c>
      <c r="H1" s="161" t="s">
        <v>13</v>
      </c>
      <c r="I1" s="44" t="s">
        <v>14</v>
      </c>
      <c r="J1" s="44" t="s">
        <v>18</v>
      </c>
      <c r="K1" s="162" t="s">
        <v>19</v>
      </c>
      <c r="L1" s="154" t="s">
        <v>15</v>
      </c>
      <c r="M1" s="154" t="s">
        <v>16</v>
      </c>
      <c r="N1" s="154" t="s">
        <v>20</v>
      </c>
      <c r="O1" s="160" t="s">
        <v>9</v>
      </c>
    </row>
    <row r="2" spans="1:15" s="12" customFormat="1" x14ac:dyDescent="0.3">
      <c r="A2" s="33">
        <v>1</v>
      </c>
      <c r="B2" s="175" t="str">
        <f>'Maturity 1'!B2</f>
        <v>Robin Dillon</v>
      </c>
      <c r="C2" s="175" t="str">
        <f>'Maturity 1'!C2</f>
        <v>Grit</v>
      </c>
      <c r="D2" s="132">
        <f>VLOOKUP(C2,'Maturity 1'!$C$2:$D$31,2,FALSE)</f>
        <v>0</v>
      </c>
      <c r="E2" s="132" t="e">
        <f>VLOOKUP(C2,'Maturity 2'!$C$2:$D$31,2,FALSE)</f>
        <v>#N/A</v>
      </c>
      <c r="F2" s="132"/>
      <c r="G2" s="129" t="e">
        <f>SUM(D2:F2)</f>
        <v>#N/A</v>
      </c>
      <c r="H2" s="23">
        <f>VLOOKUP(C2,'Maturity 1'!$C$2:$J$31,8,FALSE)</f>
        <v>0</v>
      </c>
      <c r="I2" s="31" t="e">
        <f>VLOOKUP(C2,'Maturity 2'!$C$2:$J$31,8,FALSE)</f>
        <v>#N/A</v>
      </c>
      <c r="J2" s="31"/>
      <c r="K2" s="23" t="e">
        <f>SUM(H2:J2)</f>
        <v>#N/A</v>
      </c>
      <c r="L2" s="132">
        <f>VLOOKUP(C2,'Maturity 1'!$C$2:$K$31,9,FALSE)</f>
        <v>0</v>
      </c>
      <c r="M2" s="132" t="e">
        <f>VLOOKUP(C2,'Maturity 2'!$C$2:$K$31,9,FALSE)</f>
        <v>#N/A</v>
      </c>
      <c r="N2" s="132"/>
      <c r="O2" s="129" t="e">
        <f>SUM(L2:N2)</f>
        <v>#N/A</v>
      </c>
    </row>
    <row r="3" spans="1:15" s="13" customFormat="1" x14ac:dyDescent="0.3">
      <c r="A3" s="33">
        <v>2</v>
      </c>
      <c r="B3" s="175" t="str">
        <f>'Maturity 1'!B3</f>
        <v>Bobby Dykes</v>
      </c>
      <c r="C3" s="175" t="str">
        <f>'Maturity 1'!C3</f>
        <v>Sue</v>
      </c>
      <c r="D3" s="132">
        <f>VLOOKUP(C3,'Maturity 1'!$C$2:$D$31,2,FALSE)</f>
        <v>0</v>
      </c>
      <c r="E3" s="132">
        <f>VLOOKUP(C3,'Maturity 2'!$C$2:$D$31,2,FALSE)</f>
        <v>0</v>
      </c>
      <c r="F3" s="179"/>
      <c r="G3" s="129">
        <f t="shared" ref="G3:G31" si="0">SUM(D3:F3)</f>
        <v>0</v>
      </c>
      <c r="H3" s="23">
        <f>VLOOKUP(C3,'Maturity 1'!$C$2:$J$31,8,FALSE)</f>
        <v>0</v>
      </c>
      <c r="I3" s="31">
        <f>VLOOKUP(C3,'Maturity 2'!$C$2:$J$31,8,FALSE)</f>
        <v>0</v>
      </c>
      <c r="J3" s="31"/>
      <c r="K3" s="23">
        <f t="shared" ref="K3:K31" si="1">SUM(H3:J3)</f>
        <v>0</v>
      </c>
      <c r="L3" s="132">
        <f>VLOOKUP(C3,'Maturity 1'!$C$2:$K$31,9,FALSE)</f>
        <v>0</v>
      </c>
      <c r="M3" s="132">
        <f>VLOOKUP(C3,'Maturity 2'!$C$2:$K$31,9,FALSE)</f>
        <v>0</v>
      </c>
      <c r="N3" s="132"/>
      <c r="O3" s="129">
        <f t="shared" ref="O3:O31" si="2">SUM(L3:N3)</f>
        <v>0</v>
      </c>
    </row>
    <row r="4" spans="1:15" s="12" customFormat="1" x14ac:dyDescent="0.3">
      <c r="A4" s="33">
        <v>3</v>
      </c>
      <c r="B4" s="175" t="str">
        <f>'Maturity 1'!B4</f>
        <v>J. Emerson</v>
      </c>
      <c r="C4" s="175" t="str">
        <f>'Maturity 1'!C4</f>
        <v>Sue</v>
      </c>
      <c r="D4" s="132">
        <f>VLOOKUP(C4,'Maturity 1'!$C$2:$D$31,2,FALSE)</f>
        <v>0</v>
      </c>
      <c r="E4" s="132">
        <f>VLOOKUP(C4,'Maturity 2'!$C$2:$D$31,2,FALSE)</f>
        <v>0</v>
      </c>
      <c r="F4" s="132"/>
      <c r="G4" s="129">
        <f t="shared" si="0"/>
        <v>0</v>
      </c>
      <c r="H4" s="23">
        <f>VLOOKUP(C4,'Maturity 1'!$C$2:$J$31,8,FALSE)</f>
        <v>0</v>
      </c>
      <c r="I4" s="31">
        <f>VLOOKUP(C4,'Maturity 2'!$C$2:$J$31,8,FALSE)</f>
        <v>0</v>
      </c>
      <c r="J4" s="31"/>
      <c r="K4" s="23">
        <f t="shared" si="1"/>
        <v>0</v>
      </c>
      <c r="L4" s="132">
        <f>VLOOKUP(C4,'Maturity 1'!$C$2:$K$31,9,FALSE)</f>
        <v>0</v>
      </c>
      <c r="M4" s="132">
        <f>VLOOKUP(C4,'Maturity 2'!$C$2:$K$31,9,FALSE)</f>
        <v>0</v>
      </c>
      <c r="N4" s="132"/>
      <c r="O4" s="129">
        <f t="shared" si="2"/>
        <v>0</v>
      </c>
    </row>
    <row r="5" spans="1:15" s="13" customFormat="1" x14ac:dyDescent="0.3">
      <c r="A5" s="33">
        <v>4</v>
      </c>
      <c r="B5" s="175" t="str">
        <f>'Maturity 1'!B5</f>
        <v>James Watson</v>
      </c>
      <c r="C5" s="175" t="str">
        <f>'Maturity 1'!C5</f>
        <v>Buster</v>
      </c>
      <c r="D5" s="132">
        <f>VLOOKUP(C5,'Maturity 1'!$C$2:$D$31,2,FALSE)</f>
        <v>0</v>
      </c>
      <c r="E5" s="132" t="e">
        <f>VLOOKUP(C5,'Maturity 2'!$C$2:$D$31,2,FALSE)</f>
        <v>#N/A</v>
      </c>
      <c r="F5" s="132"/>
      <c r="G5" s="129" t="e">
        <f t="shared" si="0"/>
        <v>#N/A</v>
      </c>
      <c r="H5" s="23">
        <f>VLOOKUP(C5,'Maturity 1'!$C$2:$J$31,8,FALSE)</f>
        <v>0</v>
      </c>
      <c r="I5" s="31" t="e">
        <f>VLOOKUP(C5,'Maturity 2'!$C$2:$J$31,8,FALSE)</f>
        <v>#N/A</v>
      </c>
      <c r="J5" s="31"/>
      <c r="K5" s="23" t="e">
        <f t="shared" si="1"/>
        <v>#N/A</v>
      </c>
      <c r="L5" s="132">
        <f>VLOOKUP(C5,'Maturity 1'!$C$2:$K$31,9,FALSE)</f>
        <v>0</v>
      </c>
      <c r="M5" s="132" t="e">
        <f>VLOOKUP(C5,'Maturity 2'!$C$2:$K$31,9,FALSE)</f>
        <v>#N/A</v>
      </c>
      <c r="N5" s="132"/>
      <c r="O5" s="129" t="e">
        <f t="shared" si="2"/>
        <v>#N/A</v>
      </c>
    </row>
    <row r="6" spans="1:15" s="12" customFormat="1" x14ac:dyDescent="0.3">
      <c r="A6" s="33">
        <v>5</v>
      </c>
      <c r="B6" s="175" t="str">
        <f>'Maturity 1'!B7</f>
        <v>Erby Chandler</v>
      </c>
      <c r="C6" s="175" t="str">
        <f>'Maturity 1'!C7</f>
        <v>Sheila</v>
      </c>
      <c r="D6" s="132">
        <f>VLOOKUP(C6,'Maturity 1'!$C$2:$D$31,2,FALSE)</f>
        <v>0</v>
      </c>
      <c r="E6" s="132" t="e">
        <f>VLOOKUP(C6,'Maturity 2'!$C$2:$D$31,2,FALSE)</f>
        <v>#N/A</v>
      </c>
      <c r="F6" s="132"/>
      <c r="G6" s="129" t="e">
        <f t="shared" si="0"/>
        <v>#N/A</v>
      </c>
      <c r="H6" s="23">
        <f>VLOOKUP(C6,'Maturity 1'!$C$2:$J$31,8,FALSE)</f>
        <v>0</v>
      </c>
      <c r="I6" s="31" t="e">
        <f>VLOOKUP(C6,'Maturity 2'!$C$2:$J$31,8,FALSE)</f>
        <v>#N/A</v>
      </c>
      <c r="J6" s="31"/>
      <c r="K6" s="23" t="e">
        <f t="shared" si="1"/>
        <v>#N/A</v>
      </c>
      <c r="L6" s="132">
        <f>VLOOKUP(C6,'Maturity 1'!$C$2:$K$31,9,FALSE)</f>
        <v>0</v>
      </c>
      <c r="M6" s="132" t="e">
        <f>VLOOKUP(C6,'Maturity 2'!$C$2:$K$31,9,FALSE)</f>
        <v>#N/A</v>
      </c>
      <c r="N6" s="132"/>
      <c r="O6" s="129" t="e">
        <f t="shared" si="2"/>
        <v>#N/A</v>
      </c>
    </row>
    <row r="7" spans="1:15" s="13" customFormat="1" x14ac:dyDescent="0.3">
      <c r="A7" s="33">
        <v>6</v>
      </c>
      <c r="B7" s="175" t="str">
        <f>'Maturity 1'!B8</f>
        <v>Sonny Mahurin</v>
      </c>
      <c r="C7" s="175" t="str">
        <f>'Maturity 1'!C8</f>
        <v>Pete</v>
      </c>
      <c r="D7" s="132">
        <f>VLOOKUP(C7,'Maturity 1'!$C$2:$D$31,2,FALSE)</f>
        <v>0</v>
      </c>
      <c r="E7" s="132">
        <f>VLOOKUP(C7,'Maturity 2'!$C$2:$D$31,2,FALSE)</f>
        <v>0</v>
      </c>
      <c r="F7" s="132"/>
      <c r="G7" s="129">
        <f t="shared" si="0"/>
        <v>0</v>
      </c>
      <c r="H7" s="23">
        <f>VLOOKUP(C7,'Maturity 1'!$C$2:$J$31,8,FALSE)</f>
        <v>0</v>
      </c>
      <c r="I7" s="31">
        <f>VLOOKUP(C7,'Maturity 2'!$C$2:$J$31,8,FALSE)</f>
        <v>0</v>
      </c>
      <c r="J7" s="31"/>
      <c r="K7" s="23">
        <f t="shared" si="1"/>
        <v>0</v>
      </c>
      <c r="L7" s="132">
        <f>VLOOKUP(C7,'Maturity 1'!$C$2:$K$31,9,FALSE)</f>
        <v>0</v>
      </c>
      <c r="M7" s="132">
        <f>VLOOKUP(C7,'Maturity 2'!$C$2:$K$31,9,FALSE)</f>
        <v>0</v>
      </c>
      <c r="N7" s="132"/>
      <c r="O7" s="129">
        <f t="shared" si="2"/>
        <v>0</v>
      </c>
    </row>
    <row r="8" spans="1:15" s="12" customFormat="1" x14ac:dyDescent="0.3">
      <c r="A8" s="33">
        <v>7</v>
      </c>
      <c r="B8" s="175" t="str">
        <f>'Maturity 1'!B9</f>
        <v>James Butler</v>
      </c>
      <c r="C8" s="175" t="str">
        <f>'Maturity 1'!C9</f>
        <v>Gene</v>
      </c>
      <c r="D8" s="132">
        <f>VLOOKUP(C8,'Maturity 1'!$C$2:$D$31,2,FALSE)</f>
        <v>0</v>
      </c>
      <c r="E8" s="132">
        <f>VLOOKUP(C8,'Maturity 2'!$C$2:$D$31,2,FALSE)</f>
        <v>0</v>
      </c>
      <c r="F8" s="132"/>
      <c r="G8" s="129">
        <f t="shared" si="0"/>
        <v>0</v>
      </c>
      <c r="H8" s="23">
        <f>VLOOKUP(C8,'Maturity 1'!$C$2:$J$31,8,FALSE)</f>
        <v>0</v>
      </c>
      <c r="I8" s="31">
        <f>VLOOKUP(C8,'Maturity 2'!$C$2:$J$31,8,FALSE)</f>
        <v>0</v>
      </c>
      <c r="J8" s="31"/>
      <c r="K8" s="23">
        <f t="shared" si="1"/>
        <v>0</v>
      </c>
      <c r="L8" s="132">
        <f>VLOOKUP(C8,'Maturity 1'!$C$2:$K$31,9,FALSE)</f>
        <v>0</v>
      </c>
      <c r="M8" s="132">
        <f>VLOOKUP(C8,'Maturity 2'!$C$2:$K$31,9,FALSE)</f>
        <v>0</v>
      </c>
      <c r="N8" s="132"/>
      <c r="O8" s="129">
        <f t="shared" si="2"/>
        <v>0</v>
      </c>
    </row>
    <row r="9" spans="1:15" s="13" customFormat="1" x14ac:dyDescent="0.3">
      <c r="A9" s="33">
        <v>8</v>
      </c>
      <c r="B9" s="175" t="str">
        <f>'Maturity 1'!B10</f>
        <v>Chance Horrocks</v>
      </c>
      <c r="C9" s="175" t="str">
        <f>'Maturity 1'!C10</f>
        <v>Brick</v>
      </c>
      <c r="D9" s="132">
        <f>VLOOKUP(C9,'Maturity 1'!$C$2:$D$31,2,FALSE)</f>
        <v>0</v>
      </c>
      <c r="E9" s="132">
        <f>VLOOKUP(C9,'Maturity 2'!$C$2:$D$31,2,FALSE)</f>
        <v>0</v>
      </c>
      <c r="F9" s="132"/>
      <c r="G9" s="129">
        <f t="shared" si="0"/>
        <v>0</v>
      </c>
      <c r="H9" s="23">
        <f>VLOOKUP(C9,'Maturity 1'!$C$2:$J$31,8,FALSE)</f>
        <v>0</v>
      </c>
      <c r="I9" s="31">
        <f>VLOOKUP(C9,'Maturity 2'!$C$2:$J$31,8,FALSE)</f>
        <v>0</v>
      </c>
      <c r="J9" s="31"/>
      <c r="K9" s="23">
        <f t="shared" si="1"/>
        <v>0</v>
      </c>
      <c r="L9" s="132">
        <f>VLOOKUP(C9,'Maturity 1'!$C$2:$K$31,9,FALSE)</f>
        <v>0</v>
      </c>
      <c r="M9" s="132">
        <f>VLOOKUP(C9,'Maturity 2'!$C$2:$K$31,9,FALSE)</f>
        <v>0</v>
      </c>
      <c r="N9" s="132"/>
      <c r="O9" s="129">
        <f t="shared" si="2"/>
        <v>0</v>
      </c>
    </row>
    <row r="10" spans="1:15" s="12" customFormat="1" x14ac:dyDescent="0.3">
      <c r="A10" s="33">
        <v>9</v>
      </c>
      <c r="B10" s="175" t="str">
        <f>'Maturity 1'!B11</f>
        <v>Jake Jessen</v>
      </c>
      <c r="C10" s="175" t="str">
        <f>'Maturity 1'!C11</f>
        <v>Zip</v>
      </c>
      <c r="D10" s="132">
        <f>VLOOKUP(C10,'Maturity 1'!$C$2:$D$31,2,FALSE)</f>
        <v>0</v>
      </c>
      <c r="E10" s="132">
        <f>VLOOKUP(C10,'Maturity 2'!$C$2:$D$31,2,FALSE)</f>
        <v>0</v>
      </c>
      <c r="F10" s="132"/>
      <c r="G10" s="129">
        <f t="shared" si="0"/>
        <v>0</v>
      </c>
      <c r="H10" s="23">
        <f>VLOOKUP(C10,'Maturity 1'!$C$2:$J$31,8,FALSE)</f>
        <v>0</v>
      </c>
      <c r="I10" s="31">
        <f>VLOOKUP(C10,'Maturity 2'!$C$2:$J$31,8,FALSE)</f>
        <v>0</v>
      </c>
      <c r="J10" s="31"/>
      <c r="K10" s="23">
        <f t="shared" si="1"/>
        <v>0</v>
      </c>
      <c r="L10" s="132">
        <f>VLOOKUP(C10,'Maturity 1'!$C$2:$K$31,9,FALSE)</f>
        <v>0</v>
      </c>
      <c r="M10" s="132">
        <f>VLOOKUP(C10,'Maturity 2'!$C$2:$K$31,9,FALSE)</f>
        <v>0</v>
      </c>
      <c r="N10" s="132"/>
      <c r="O10" s="129">
        <f t="shared" si="2"/>
        <v>0</v>
      </c>
    </row>
    <row r="11" spans="1:15" s="13" customFormat="1" x14ac:dyDescent="0.3">
      <c r="A11" s="33">
        <v>10</v>
      </c>
      <c r="B11" s="175" t="str">
        <f>'Maturity 1'!B6</f>
        <v>Chris Timmons</v>
      </c>
      <c r="C11" s="175" t="str">
        <f>'Maturity 1'!C6</f>
        <v>Bet</v>
      </c>
      <c r="D11" s="132">
        <f>VLOOKUP(C11,'Maturity 1'!$C$2:$D$31,2,FALSE)</f>
        <v>0</v>
      </c>
      <c r="E11" s="132" t="e">
        <f>VLOOKUP(C11,'Maturity 2'!$C$2:$D$31,2,FALSE)</f>
        <v>#N/A</v>
      </c>
      <c r="F11" s="132"/>
      <c r="G11" s="129" t="e">
        <f t="shared" si="0"/>
        <v>#N/A</v>
      </c>
      <c r="H11" s="23">
        <f>VLOOKUP(C11,'Maturity 1'!$C$2:$J$31,8,FALSE)</f>
        <v>0</v>
      </c>
      <c r="I11" s="31" t="e">
        <f>VLOOKUP(C11,'Maturity 2'!$C$2:$J$31,8,FALSE)</f>
        <v>#N/A</v>
      </c>
      <c r="J11" s="31"/>
      <c r="K11" s="23" t="e">
        <f t="shared" si="1"/>
        <v>#N/A</v>
      </c>
      <c r="L11" s="132">
        <f>VLOOKUP(C11,'Maturity 1'!$C$2:$K$31,9,FALSE)</f>
        <v>0</v>
      </c>
      <c r="M11" s="132" t="e">
        <f>VLOOKUP(C11,'Maturity 2'!$C$2:$K$31,9,FALSE)</f>
        <v>#N/A</v>
      </c>
      <c r="N11" s="132"/>
      <c r="O11" s="129" t="e">
        <f t="shared" si="2"/>
        <v>#N/A</v>
      </c>
    </row>
    <row r="12" spans="1:15" s="12" customFormat="1" x14ac:dyDescent="0.3">
      <c r="A12" s="33">
        <v>11</v>
      </c>
      <c r="B12" s="175" t="str">
        <f>'Maturity 1'!B12</f>
        <v>Chris Timmons</v>
      </c>
      <c r="C12" s="175" t="str">
        <f>'Maturity 1'!C12</f>
        <v>Chip</v>
      </c>
      <c r="D12" s="132">
        <f>VLOOKUP(C12,'Maturity 1'!$C$2:$D$31,2,FALSE)</f>
        <v>0</v>
      </c>
      <c r="E12" s="132">
        <f>VLOOKUP(C12,'Maturity 2'!$C$2:$D$31,2,FALSE)</f>
        <v>0</v>
      </c>
      <c r="F12" s="132"/>
      <c r="G12" s="129">
        <f t="shared" si="0"/>
        <v>0</v>
      </c>
      <c r="H12" s="23">
        <f>VLOOKUP(C12,'Maturity 1'!$C$2:$J$31,8,FALSE)</f>
        <v>0</v>
      </c>
      <c r="I12" s="31">
        <f>VLOOKUP(C12,'Maturity 2'!$C$2:$J$31,8,FALSE)</f>
        <v>0</v>
      </c>
      <c r="J12" s="31"/>
      <c r="K12" s="23">
        <f t="shared" si="1"/>
        <v>0</v>
      </c>
      <c r="L12" s="132">
        <f>VLOOKUP(C12,'Maturity 1'!$C$2:$K$31,9,FALSE)</f>
        <v>0</v>
      </c>
      <c r="M12" s="132">
        <f>VLOOKUP(C12,'Maturity 2'!$C$2:$K$31,9,FALSE)</f>
        <v>0</v>
      </c>
      <c r="N12" s="132"/>
      <c r="O12" s="129">
        <f t="shared" si="2"/>
        <v>0</v>
      </c>
    </row>
    <row r="13" spans="1:15" s="13" customFormat="1" x14ac:dyDescent="0.3">
      <c r="A13" s="33">
        <v>12</v>
      </c>
      <c r="B13" s="175" t="str">
        <f>'Maturity 1'!B24</f>
        <v>James Butler</v>
      </c>
      <c r="C13" s="175" t="str">
        <f>'Maturity 1'!C24</f>
        <v>C7 Pete</v>
      </c>
      <c r="D13" s="132">
        <f>VLOOKUP(C13,'Maturity 1'!$C$2:$D$31,2,FALSE)</f>
        <v>0</v>
      </c>
      <c r="E13" s="132">
        <f>VLOOKUP(C13,'Maturity 2'!$C$2:$D$31,2,FALSE)</f>
        <v>0</v>
      </c>
      <c r="F13" s="132"/>
      <c r="G13" s="129">
        <f t="shared" si="0"/>
        <v>0</v>
      </c>
      <c r="H13" s="23">
        <f>VLOOKUP(C13,'Maturity 1'!$C$2:$J$31,8,FALSE)</f>
        <v>0</v>
      </c>
      <c r="I13" s="31">
        <f>VLOOKUP(C13,'Maturity 2'!$C$2:$J$31,8,FALSE)</f>
        <v>0</v>
      </c>
      <c r="J13" s="31"/>
      <c r="K13" s="23">
        <f t="shared" si="1"/>
        <v>0</v>
      </c>
      <c r="L13" s="132">
        <f>VLOOKUP(C13,'Maturity 1'!$C$2:$K$31,9,FALSE)</f>
        <v>0</v>
      </c>
      <c r="M13" s="132">
        <f>VLOOKUP(C13,'Maturity 2'!$C$2:$K$31,9,FALSE)</f>
        <v>0</v>
      </c>
      <c r="N13" s="132"/>
      <c r="O13" s="129">
        <f t="shared" si="2"/>
        <v>0</v>
      </c>
    </row>
    <row r="14" spans="1:15" s="12" customFormat="1" x14ac:dyDescent="0.3">
      <c r="A14" s="33">
        <v>13</v>
      </c>
      <c r="B14" s="175" t="str">
        <f>'Maturity 1'!B13</f>
        <v>Roy Cox</v>
      </c>
      <c r="C14" s="175" t="str">
        <f>'Maturity 1'!C13</f>
        <v>Dixie</v>
      </c>
      <c r="D14" s="132">
        <f>VLOOKUP(C14,'Maturity 1'!$C$2:$D$31,2,FALSE)</f>
        <v>0</v>
      </c>
      <c r="E14" s="132">
        <f>VLOOKUP(C14,'Maturity 2'!$C$2:$D$31,2,FALSE)</f>
        <v>0</v>
      </c>
      <c r="F14" s="132"/>
      <c r="G14" s="129">
        <f t="shared" si="0"/>
        <v>0</v>
      </c>
      <c r="H14" s="23">
        <f>VLOOKUP(C14,'Maturity 1'!$C$2:$J$31,8,FALSE)</f>
        <v>0</v>
      </c>
      <c r="I14" s="31">
        <f>VLOOKUP(C14,'Maturity 2'!$C$2:$J$31,8,FALSE)</f>
        <v>0</v>
      </c>
      <c r="J14" s="31"/>
      <c r="K14" s="23">
        <f t="shared" si="1"/>
        <v>0</v>
      </c>
      <c r="L14" s="132">
        <f>VLOOKUP(C14,'Maturity 1'!$C$2:$K$31,9,FALSE)</f>
        <v>0</v>
      </c>
      <c r="M14" s="132">
        <f>VLOOKUP(C14,'Maturity 2'!$C$2:$K$31,9,FALSE)</f>
        <v>0</v>
      </c>
      <c r="N14" s="132"/>
      <c r="O14" s="129">
        <f t="shared" si="2"/>
        <v>0</v>
      </c>
    </row>
    <row r="15" spans="1:15" s="13" customFormat="1" x14ac:dyDescent="0.3">
      <c r="A15" s="33">
        <v>14</v>
      </c>
      <c r="B15" s="175" t="str">
        <f>'Maturity 1'!B14</f>
        <v>Joe Frost</v>
      </c>
      <c r="C15" s="175" t="str">
        <f>'Maturity 1'!C14</f>
        <v>Fran C7</v>
      </c>
      <c r="D15" s="132">
        <f>VLOOKUP(C15,'Maturity 1'!$C$2:$D$31,2,FALSE)</f>
        <v>0</v>
      </c>
      <c r="E15" s="132">
        <f>VLOOKUP(C15,'Maturity 2'!$C$2:$D$31,2,FALSE)</f>
        <v>0</v>
      </c>
      <c r="F15" s="132"/>
      <c r="G15" s="129">
        <f t="shared" si="0"/>
        <v>0</v>
      </c>
      <c r="H15" s="23">
        <f>VLOOKUP(C15,'Maturity 1'!$C$2:$J$31,8,FALSE)</f>
        <v>0</v>
      </c>
      <c r="I15" s="31">
        <f>VLOOKUP(C15,'Maturity 2'!$C$2:$J$31,8,FALSE)</f>
        <v>0</v>
      </c>
      <c r="J15" s="31"/>
      <c r="K15" s="23">
        <f t="shared" si="1"/>
        <v>0</v>
      </c>
      <c r="L15" s="132">
        <f>VLOOKUP(C15,'Maturity 1'!$C$2:$K$31,9,FALSE)</f>
        <v>0</v>
      </c>
      <c r="M15" s="132">
        <f>VLOOKUP(C15,'Maturity 2'!$C$2:$K$31,9,FALSE)</f>
        <v>0</v>
      </c>
      <c r="N15" s="132"/>
      <c r="O15" s="129">
        <f t="shared" si="2"/>
        <v>0</v>
      </c>
    </row>
    <row r="16" spans="1:15" s="12" customFormat="1" x14ac:dyDescent="0.3">
      <c r="A16" s="33">
        <v>15</v>
      </c>
      <c r="B16" s="175" t="str">
        <f>'Maturity 1'!B15</f>
        <v>Kenneth Beasley</v>
      </c>
      <c r="C16" s="175" t="str">
        <f>'Maturity 1'!C15</f>
        <v>Shep</v>
      </c>
      <c r="D16" s="132">
        <f>VLOOKUP(C16,'Maturity 1'!$C$2:$D$31,2,FALSE)</f>
        <v>0</v>
      </c>
      <c r="E16" s="132">
        <f>VLOOKUP(C16,'Maturity 2'!$C$2:$D$31,2,FALSE)</f>
        <v>0</v>
      </c>
      <c r="F16" s="132"/>
      <c r="G16" s="129">
        <f t="shared" si="0"/>
        <v>0</v>
      </c>
      <c r="H16" s="23">
        <f>VLOOKUP(C16,'Maturity 1'!$C$2:$J$31,8,FALSE)</f>
        <v>0</v>
      </c>
      <c r="I16" s="31">
        <f>VLOOKUP(C16,'Maturity 2'!$C$2:$J$31,8,FALSE)</f>
        <v>0</v>
      </c>
      <c r="J16" s="31"/>
      <c r="K16" s="23">
        <f t="shared" si="1"/>
        <v>0</v>
      </c>
      <c r="L16" s="132">
        <f>VLOOKUP(C16,'Maturity 1'!$C$2:$K$31,9,FALSE)</f>
        <v>0</v>
      </c>
      <c r="M16" s="132">
        <f>VLOOKUP(C16,'Maturity 2'!$C$2:$K$31,9,FALSE)</f>
        <v>0</v>
      </c>
      <c r="N16" s="132"/>
      <c r="O16" s="129">
        <f t="shared" si="2"/>
        <v>0</v>
      </c>
    </row>
    <row r="17" spans="1:15" s="13" customFormat="1" x14ac:dyDescent="0.3">
      <c r="A17" s="33">
        <v>16</v>
      </c>
      <c r="B17" s="175" t="str">
        <f>'Maturity 1'!B16</f>
        <v>Mike Thompson</v>
      </c>
      <c r="C17" s="175" t="str">
        <f>'Maturity 1'!C16</f>
        <v>HP</v>
      </c>
      <c r="D17" s="132">
        <f>VLOOKUP(C17,'Maturity 1'!$C$2:$D$31,2,FALSE)</f>
        <v>0</v>
      </c>
      <c r="E17" s="132">
        <f>VLOOKUP(C17,'Maturity 2'!$C$2:$D$31,2,FALSE)</f>
        <v>0</v>
      </c>
      <c r="F17" s="132"/>
      <c r="G17" s="129">
        <f t="shared" si="0"/>
        <v>0</v>
      </c>
      <c r="H17" s="23">
        <f>VLOOKUP(C17,'Maturity 1'!$C$2:$J$31,8,FALSE)</f>
        <v>0</v>
      </c>
      <c r="I17" s="31">
        <f>VLOOKUP(C17,'Maturity 2'!$C$2:$J$31,8,FALSE)</f>
        <v>0</v>
      </c>
      <c r="J17" s="31"/>
      <c r="K17" s="23">
        <f t="shared" si="1"/>
        <v>0</v>
      </c>
      <c r="L17" s="132">
        <f>VLOOKUP(C17,'Maturity 1'!$C$2:$K$31,9,FALSE)</f>
        <v>0</v>
      </c>
      <c r="M17" s="132">
        <f>VLOOKUP(C17,'Maturity 2'!$C$2:$K$31,9,FALSE)</f>
        <v>0</v>
      </c>
      <c r="N17" s="132"/>
      <c r="O17" s="129">
        <f t="shared" si="2"/>
        <v>0</v>
      </c>
    </row>
    <row r="18" spans="1:15" s="12" customFormat="1" x14ac:dyDescent="0.3">
      <c r="A18" s="33">
        <v>17</v>
      </c>
      <c r="B18" s="175" t="str">
        <f>'Maturity 1'!B17</f>
        <v>Randal Walker</v>
      </c>
      <c r="C18" s="175" t="str">
        <f>'Maturity 1'!C17</f>
        <v>Satus Bonnie</v>
      </c>
      <c r="D18" s="132">
        <f>VLOOKUP(C18,'Maturity 1'!$C$2:$D$31,2,FALSE)</f>
        <v>0</v>
      </c>
      <c r="E18" s="132">
        <f>VLOOKUP(C18,'Maturity 2'!$C$2:$D$31,2,FALSE)</f>
        <v>0</v>
      </c>
      <c r="F18" s="132"/>
      <c r="G18" s="129">
        <f t="shared" si="0"/>
        <v>0</v>
      </c>
      <c r="H18" s="23">
        <f>VLOOKUP(C18,'Maturity 1'!$C$2:$J$31,8,FALSE)</f>
        <v>0</v>
      </c>
      <c r="I18" s="31">
        <f>VLOOKUP(C18,'Maturity 2'!$C$2:$J$31,8,FALSE)</f>
        <v>0</v>
      </c>
      <c r="J18" s="31"/>
      <c r="K18" s="23">
        <f t="shared" si="1"/>
        <v>0</v>
      </c>
      <c r="L18" s="132">
        <f>VLOOKUP(C18,'Maturity 1'!$C$2:$K$31,9,FALSE)</f>
        <v>0</v>
      </c>
      <c r="M18" s="132">
        <f>VLOOKUP(C18,'Maturity 2'!$C$2:$K$31,9,FALSE)</f>
        <v>0</v>
      </c>
      <c r="N18" s="132"/>
      <c r="O18" s="129">
        <f t="shared" si="2"/>
        <v>0</v>
      </c>
    </row>
    <row r="19" spans="1:15" s="13" customFormat="1" x14ac:dyDescent="0.3">
      <c r="A19" s="33">
        <v>18</v>
      </c>
      <c r="B19" s="175" t="str">
        <f>'Maturity 1'!B18</f>
        <v>Ron Long</v>
      </c>
      <c r="C19" s="175" t="str">
        <f>'Maturity 1'!C18</f>
        <v>Gus</v>
      </c>
      <c r="D19" s="132">
        <f>VLOOKUP(C19,'Maturity 1'!$C$2:$D$31,2,FALSE)</f>
        <v>0</v>
      </c>
      <c r="E19" s="132">
        <f>VLOOKUP(C19,'Maturity 2'!$C$2:$D$31,2,FALSE)</f>
        <v>0</v>
      </c>
      <c r="F19" s="132"/>
      <c r="G19" s="129">
        <f t="shared" si="0"/>
        <v>0</v>
      </c>
      <c r="H19" s="23">
        <f>VLOOKUP(C19,'Maturity 1'!$C$2:$J$31,8,FALSE)</f>
        <v>0</v>
      </c>
      <c r="I19" s="31">
        <f>VLOOKUP(C19,'Maturity 2'!$C$2:$J$31,8,FALSE)</f>
        <v>0</v>
      </c>
      <c r="J19" s="31"/>
      <c r="K19" s="23">
        <f t="shared" si="1"/>
        <v>0</v>
      </c>
      <c r="L19" s="132">
        <f>VLOOKUP(C19,'Maturity 1'!$C$2:$K$31,9,FALSE)</f>
        <v>0</v>
      </c>
      <c r="M19" s="132">
        <f>VLOOKUP(C19,'Maturity 2'!$C$2:$K$31,9,FALSE)</f>
        <v>0</v>
      </c>
      <c r="N19" s="132"/>
      <c r="O19" s="129">
        <f t="shared" si="2"/>
        <v>0</v>
      </c>
    </row>
    <row r="20" spans="1:15" s="12" customFormat="1" x14ac:dyDescent="0.3">
      <c r="A20" s="33">
        <v>19</v>
      </c>
      <c r="B20" s="175" t="str">
        <f>'Maturity 1'!B19</f>
        <v>J. Emerson</v>
      </c>
      <c r="C20" s="175" t="str">
        <f>'Maturity 1'!C19</f>
        <v>Vance</v>
      </c>
      <c r="D20" s="132">
        <f>VLOOKUP(C20,'Maturity 1'!$C$2:$D$31,2,FALSE)</f>
        <v>0</v>
      </c>
      <c r="E20" s="132">
        <f>VLOOKUP(C20,'Maturity 2'!$C$2:$D$31,2,FALSE)</f>
        <v>0</v>
      </c>
      <c r="F20" s="132"/>
      <c r="G20" s="129">
        <f t="shared" si="0"/>
        <v>0</v>
      </c>
      <c r="H20" s="23">
        <f>VLOOKUP(C20,'Maturity 1'!$C$2:$J$31,8,FALSE)</f>
        <v>0</v>
      </c>
      <c r="I20" s="31">
        <f>VLOOKUP(C20,'Maturity 2'!$C$2:$J$31,8,FALSE)</f>
        <v>0</v>
      </c>
      <c r="J20" s="31"/>
      <c r="K20" s="23">
        <f t="shared" si="1"/>
        <v>0</v>
      </c>
      <c r="L20" s="132">
        <f>VLOOKUP(C20,'Maturity 1'!$C$2:$K$31,9,FALSE)</f>
        <v>0</v>
      </c>
      <c r="M20" s="132">
        <f>VLOOKUP(C20,'Maturity 2'!$C$2:$K$31,9,FALSE)</f>
        <v>0</v>
      </c>
      <c r="N20" s="132"/>
      <c r="O20" s="129">
        <f t="shared" si="2"/>
        <v>0</v>
      </c>
    </row>
    <row r="21" spans="1:15" x14ac:dyDescent="0.3">
      <c r="A21" s="33">
        <v>20</v>
      </c>
      <c r="B21" s="175" t="str">
        <f>'Maturity 1'!B20</f>
        <v>David Henry</v>
      </c>
      <c r="C21" s="175" t="str">
        <f>'Maturity 1'!C20</f>
        <v>JR Lite</v>
      </c>
      <c r="D21" s="132">
        <f>VLOOKUP(C21,'Maturity 1'!$C$2:$D$31,2,FALSE)</f>
        <v>0</v>
      </c>
      <c r="E21" s="132">
        <f>VLOOKUP(C21,'Maturity 2'!$C$2:$D$31,2,FALSE)</f>
        <v>0</v>
      </c>
      <c r="F21" s="132"/>
      <c r="G21" s="129">
        <f t="shared" si="0"/>
        <v>0</v>
      </c>
      <c r="H21" s="23">
        <f>VLOOKUP(C21,'Maturity 1'!$C$2:$J$31,8,FALSE)</f>
        <v>0</v>
      </c>
      <c r="I21" s="31">
        <f>VLOOKUP(C21,'Maturity 2'!$C$2:$J$31,8,FALSE)</f>
        <v>0</v>
      </c>
      <c r="J21" s="31"/>
      <c r="K21" s="23">
        <f t="shared" si="1"/>
        <v>0</v>
      </c>
      <c r="L21" s="132">
        <f>VLOOKUP(C21,'Maturity 1'!$C$2:$K$31,9,FALSE)</f>
        <v>0</v>
      </c>
      <c r="M21" s="132">
        <f>VLOOKUP(C21,'Maturity 2'!$C$2:$K$31,9,FALSE)</f>
        <v>0</v>
      </c>
      <c r="N21" s="132"/>
      <c r="O21" s="129">
        <f t="shared" si="2"/>
        <v>0</v>
      </c>
    </row>
    <row r="22" spans="1:15" x14ac:dyDescent="0.3">
      <c r="A22" s="33">
        <v>21</v>
      </c>
      <c r="B22" s="175" t="str">
        <f>'Maturity 1'!B21</f>
        <v>James Butler</v>
      </c>
      <c r="C22" s="175" t="str">
        <f>'Maturity 1'!C21</f>
        <v>Mike</v>
      </c>
      <c r="D22" s="132">
        <f>VLOOKUP(C22,'Maturity 1'!$C$2:$D$31,2,FALSE)</f>
        <v>0</v>
      </c>
      <c r="E22" s="132">
        <f>VLOOKUP(C22,'Maturity 2'!$C$2:$D$31,2,FALSE)</f>
        <v>0</v>
      </c>
      <c r="F22" s="132"/>
      <c r="G22" s="129">
        <f t="shared" si="0"/>
        <v>0</v>
      </c>
      <c r="H22" s="23">
        <f>VLOOKUP(C22,'Maturity 1'!$C$2:$J$31,8,FALSE)</f>
        <v>0</v>
      </c>
      <c r="I22" s="31">
        <f>VLOOKUP(C22,'Maturity 2'!$C$2:$J$31,8,FALSE)</f>
        <v>0</v>
      </c>
      <c r="J22" s="31"/>
      <c r="K22" s="23">
        <f t="shared" si="1"/>
        <v>0</v>
      </c>
      <c r="L22" s="132">
        <f>VLOOKUP(C22,'Maturity 1'!$C$2:$K$31,9,FALSE)</f>
        <v>0</v>
      </c>
      <c r="M22" s="132">
        <f>VLOOKUP(C22,'Maturity 2'!$C$2:$K$31,9,FALSE)</f>
        <v>0</v>
      </c>
      <c r="N22" s="132"/>
      <c r="O22" s="129">
        <f t="shared" si="2"/>
        <v>0</v>
      </c>
    </row>
    <row r="23" spans="1:15" x14ac:dyDescent="0.3">
      <c r="A23" s="33">
        <v>22</v>
      </c>
      <c r="B23" s="175" t="str">
        <f>'Maturity 1'!B22</f>
        <v>Kenneth Beasley</v>
      </c>
      <c r="C23" s="175" t="str">
        <f>'Maturity 1'!C22</f>
        <v>Trim</v>
      </c>
      <c r="D23" s="132">
        <f>VLOOKUP(C23,'Maturity 1'!$C$2:$D$31,2,FALSE)</f>
        <v>0</v>
      </c>
      <c r="E23" s="132">
        <f>VLOOKUP(C23,'Maturity 2'!$C$2:$D$31,2,FALSE)</f>
        <v>0</v>
      </c>
      <c r="F23" s="132"/>
      <c r="G23" s="129">
        <f t="shared" si="0"/>
        <v>0</v>
      </c>
      <c r="H23" s="23">
        <f>VLOOKUP(C23,'Maturity 1'!$C$2:$J$31,8,FALSE)</f>
        <v>0</v>
      </c>
      <c r="I23" s="31">
        <f>VLOOKUP(C23,'Maturity 2'!$C$2:$J$31,8,FALSE)</f>
        <v>0</v>
      </c>
      <c r="J23" s="31"/>
      <c r="K23" s="23">
        <f t="shared" si="1"/>
        <v>0</v>
      </c>
      <c r="L23" s="132">
        <f>VLOOKUP(C23,'Maturity 1'!$C$2:$K$31,9,FALSE)</f>
        <v>0</v>
      </c>
      <c r="M23" s="132">
        <f>VLOOKUP(C23,'Maturity 2'!$C$2:$K$31,9,FALSE)</f>
        <v>0</v>
      </c>
      <c r="N23" s="132"/>
      <c r="O23" s="129">
        <f t="shared" si="2"/>
        <v>0</v>
      </c>
    </row>
    <row r="24" spans="1:15" x14ac:dyDescent="0.3">
      <c r="A24" s="33">
        <v>23</v>
      </c>
      <c r="B24" s="175" t="str">
        <f>'Maturity 1'!B23</f>
        <v>Todd Jessen</v>
      </c>
      <c r="C24" s="175" t="str">
        <f>'Maturity 1'!C23</f>
        <v>JC Digr</v>
      </c>
      <c r="D24" s="132">
        <f>VLOOKUP(C24,'Maturity 1'!$C$2:$D$31,2,FALSE)</f>
        <v>0</v>
      </c>
      <c r="E24" s="132">
        <f>VLOOKUP(C24,'Maturity 2'!$C$2:$D$31,2,FALSE)</f>
        <v>0</v>
      </c>
      <c r="F24" s="132"/>
      <c r="G24" s="129">
        <f t="shared" si="0"/>
        <v>0</v>
      </c>
      <c r="H24" s="23">
        <f>VLOOKUP(C24,'Maturity 1'!$C$2:$J$31,8,FALSE)</f>
        <v>0</v>
      </c>
      <c r="I24" s="31">
        <f>VLOOKUP(C24,'Maturity 2'!$C$2:$J$31,8,FALSE)</f>
        <v>0</v>
      </c>
      <c r="J24" s="31"/>
      <c r="K24" s="23">
        <f t="shared" si="1"/>
        <v>0</v>
      </c>
      <c r="L24" s="132">
        <f>VLOOKUP(C24,'Maturity 1'!$C$2:$K$31,9,FALSE)</f>
        <v>0</v>
      </c>
      <c r="M24" s="132">
        <f>VLOOKUP(C24,'Maturity 2'!$C$2:$K$31,9,FALSE)</f>
        <v>0</v>
      </c>
      <c r="N24" s="132"/>
      <c r="O24" s="129">
        <f t="shared" si="2"/>
        <v>0</v>
      </c>
    </row>
    <row r="25" spans="1:15" x14ac:dyDescent="0.3">
      <c r="A25" s="33">
        <v>24</v>
      </c>
      <c r="B25" s="175" t="str">
        <f>'Maturity 1'!B25</f>
        <v>David Henry</v>
      </c>
      <c r="C25" s="175" t="str">
        <f>'Maturity 1'!C25</f>
        <v>JR Cody</v>
      </c>
      <c r="D25" s="132">
        <f>VLOOKUP(C25,'Maturity 1'!$C$2:$D$31,2,FALSE)</f>
        <v>0</v>
      </c>
      <c r="E25" s="132">
        <f>VLOOKUP(C25,'Maturity 2'!$C$2:$D$31,2,FALSE)</f>
        <v>0</v>
      </c>
      <c r="F25" s="132"/>
      <c r="G25" s="129">
        <f t="shared" si="0"/>
        <v>0</v>
      </c>
      <c r="H25" s="23">
        <f>VLOOKUP(C25,'Maturity 1'!$C$2:$J$31,8,FALSE)</f>
        <v>0</v>
      </c>
      <c r="I25" s="31">
        <f>VLOOKUP(C25,'Maturity 2'!$C$2:$J$31,8,FALSE)</f>
        <v>0</v>
      </c>
      <c r="J25" s="31"/>
      <c r="K25" s="23">
        <f t="shared" si="1"/>
        <v>0</v>
      </c>
      <c r="L25" s="132">
        <f>VLOOKUP(C25,'Maturity 1'!$C$2:$K$31,9,FALSE)</f>
        <v>0</v>
      </c>
      <c r="M25" s="132">
        <f>VLOOKUP(C25,'Maturity 2'!$C$2:$K$31,9,FALSE)</f>
        <v>0</v>
      </c>
      <c r="N25" s="132"/>
      <c r="O25" s="129">
        <f t="shared" si="2"/>
        <v>0</v>
      </c>
    </row>
    <row r="26" spans="1:15" x14ac:dyDescent="0.3">
      <c r="A26" s="33">
        <v>25</v>
      </c>
      <c r="B26" s="175" t="str">
        <f>'Maturity 1'!B26</f>
        <v>Todd Jessen</v>
      </c>
      <c r="C26" s="175" t="str">
        <f>'Maturity 1'!C26</f>
        <v>Walt</v>
      </c>
      <c r="D26" s="132">
        <f>VLOOKUP(C26,'Maturity 1'!$C$2:$D$31,2,FALSE)</f>
        <v>0</v>
      </c>
      <c r="E26" s="132">
        <f>VLOOKUP(C26,'Maturity 2'!$C$2:$D$31,2,FALSE)</f>
        <v>0</v>
      </c>
      <c r="F26" s="132"/>
      <c r="G26" s="129">
        <f t="shared" si="0"/>
        <v>0</v>
      </c>
      <c r="H26" s="23">
        <f>VLOOKUP(C26,'Maturity 1'!$C$2:$J$31,8,FALSE)</f>
        <v>0</v>
      </c>
      <c r="I26" s="31">
        <f>VLOOKUP(C26,'Maturity 2'!$C$2:$J$31,8,FALSE)</f>
        <v>0</v>
      </c>
      <c r="J26" s="31"/>
      <c r="K26" s="23">
        <f t="shared" si="1"/>
        <v>0</v>
      </c>
      <c r="L26" s="132">
        <f>VLOOKUP(C26,'Maturity 1'!$C$2:$K$31,9,FALSE)</f>
        <v>0</v>
      </c>
      <c r="M26" s="132">
        <f>VLOOKUP(C26,'Maturity 2'!$C$2:$K$31,9,FALSE)</f>
        <v>0</v>
      </c>
      <c r="N26" s="132"/>
      <c r="O26" s="129">
        <f t="shared" si="2"/>
        <v>0</v>
      </c>
    </row>
    <row r="27" spans="1:15" x14ac:dyDescent="0.3">
      <c r="A27" s="33">
        <v>26</v>
      </c>
      <c r="B27" s="175" t="str">
        <f>'Maturity 1'!B27</f>
        <v>Kyle Dillard</v>
      </c>
      <c r="C27" s="175" t="str">
        <f>'Maturity 1'!C27</f>
        <v>Em</v>
      </c>
      <c r="D27" s="132">
        <f>VLOOKUP(C27,'Maturity 1'!$C$2:$D$31,2,FALSE)</f>
        <v>0</v>
      </c>
      <c r="E27" s="132">
        <f>VLOOKUP(C27,'Maturity 2'!$C$2:$D$31,2,FALSE)</f>
        <v>0</v>
      </c>
      <c r="F27" s="132"/>
      <c r="G27" s="129">
        <f t="shared" si="0"/>
        <v>0</v>
      </c>
      <c r="H27" s="23">
        <f>VLOOKUP(C27,'Maturity 1'!$C$2:$J$31,8,FALSE)</f>
        <v>0</v>
      </c>
      <c r="I27" s="31">
        <f>VLOOKUP(C27,'Maturity 2'!$C$2:$J$31,8,FALSE)</f>
        <v>0</v>
      </c>
      <c r="J27" s="31"/>
      <c r="K27" s="23">
        <f t="shared" si="1"/>
        <v>0</v>
      </c>
      <c r="L27" s="132">
        <f>VLOOKUP(C27,'Maturity 1'!$C$2:$K$31,9,FALSE)</f>
        <v>0</v>
      </c>
      <c r="M27" s="132">
        <f>VLOOKUP(C27,'Maturity 2'!$C$2:$K$31,9,FALSE)</f>
        <v>0</v>
      </c>
      <c r="N27" s="132"/>
      <c r="O27" s="129">
        <f t="shared" si="2"/>
        <v>0</v>
      </c>
    </row>
    <row r="28" spans="1:15" x14ac:dyDescent="0.3">
      <c r="A28" s="33">
        <v>27</v>
      </c>
      <c r="B28" s="175" t="str">
        <f>'Maturity 1'!B28</f>
        <v>Mike Thompson</v>
      </c>
      <c r="C28" s="175" t="str">
        <f>'Maturity 1'!C28</f>
        <v>Dallas</v>
      </c>
      <c r="D28" s="132">
        <f>VLOOKUP(C28,'Maturity 1'!$C$2:$D$31,2,FALSE)</f>
        <v>0</v>
      </c>
      <c r="E28" s="132">
        <f>VLOOKUP(C28,'Maturity 2'!$C$2:$D$31,2,FALSE)</f>
        <v>0</v>
      </c>
      <c r="F28" s="132"/>
      <c r="G28" s="129">
        <f t="shared" si="0"/>
        <v>0</v>
      </c>
      <c r="H28" s="23">
        <f>VLOOKUP(C28,'Maturity 1'!$C$2:$J$31,8,FALSE)</f>
        <v>0</v>
      </c>
      <c r="I28" s="31">
        <f>VLOOKUP(C28,'Maturity 2'!$C$2:$J$31,8,FALSE)</f>
        <v>0</v>
      </c>
      <c r="J28" s="31"/>
      <c r="K28" s="23">
        <f t="shared" si="1"/>
        <v>0</v>
      </c>
      <c r="L28" s="132">
        <f>VLOOKUP(C28,'Maturity 1'!$C$2:$K$31,9,FALSE)</f>
        <v>0</v>
      </c>
      <c r="M28" s="132">
        <f>VLOOKUP(C28,'Maturity 2'!$C$2:$K$31,9,FALSE)</f>
        <v>0</v>
      </c>
      <c r="N28" s="132"/>
      <c r="O28" s="129">
        <f t="shared" si="2"/>
        <v>0</v>
      </c>
    </row>
    <row r="29" spans="1:15" x14ac:dyDescent="0.3">
      <c r="A29" s="33">
        <v>28</v>
      </c>
      <c r="B29" s="175" t="str">
        <f>'Maturity 1'!B29</f>
        <v>Kevin Lippe</v>
      </c>
      <c r="C29" s="175" t="str">
        <f>'Maturity 1'!C29</f>
        <v>Sue</v>
      </c>
      <c r="D29" s="132">
        <f>VLOOKUP(C29,'Maturity 1'!$C$2:$D$31,2,FALSE)</f>
        <v>0</v>
      </c>
      <c r="E29" s="132">
        <f>VLOOKUP(C29,'Maturity 2'!$C$2:$D$31,2,FALSE)</f>
        <v>0</v>
      </c>
      <c r="F29" s="132"/>
      <c r="G29" s="129">
        <f t="shared" si="0"/>
        <v>0</v>
      </c>
      <c r="H29" s="23">
        <f>VLOOKUP(C29,'Maturity 1'!$C$2:$J$31,8,FALSE)</f>
        <v>0</v>
      </c>
      <c r="I29" s="31">
        <f>VLOOKUP(C29,'Maturity 2'!$C$2:$J$31,8,FALSE)</f>
        <v>0</v>
      </c>
      <c r="J29" s="31"/>
      <c r="K29" s="23">
        <f t="shared" si="1"/>
        <v>0</v>
      </c>
      <c r="L29" s="132">
        <f>VLOOKUP(C29,'Maturity 1'!$C$2:$K$31,9,FALSE)</f>
        <v>0</v>
      </c>
      <c r="M29" s="132">
        <f>VLOOKUP(C29,'Maturity 2'!$C$2:$K$31,9,FALSE)</f>
        <v>0</v>
      </c>
      <c r="N29" s="132"/>
      <c r="O29" s="129">
        <f t="shared" si="2"/>
        <v>0</v>
      </c>
    </row>
    <row r="30" spans="1:15" x14ac:dyDescent="0.3">
      <c r="A30" s="33">
        <v>29</v>
      </c>
      <c r="B30" s="175" t="str">
        <f>'Maturity 1'!B30</f>
        <v>Abbi Mahurin</v>
      </c>
      <c r="C30" s="175" t="str">
        <f>'Maturity 1'!C30</f>
        <v>Toast</v>
      </c>
      <c r="D30" s="132">
        <f>VLOOKUP(C30,'Maturity 1'!$C$2:$D$31,2,FALSE)</f>
        <v>0</v>
      </c>
      <c r="E30" s="132">
        <f>VLOOKUP(C30,'Maturity 2'!$C$2:$D$31,2,FALSE)</f>
        <v>0</v>
      </c>
      <c r="F30" s="132"/>
      <c r="G30" s="129">
        <f t="shared" si="0"/>
        <v>0</v>
      </c>
      <c r="H30" s="23">
        <f>VLOOKUP(C30,'Maturity 1'!$C$2:$J$31,8,FALSE)</f>
        <v>0</v>
      </c>
      <c r="I30" s="31">
        <f>VLOOKUP(C30,'Maturity 2'!$C$2:$J$31,8,FALSE)</f>
        <v>0</v>
      </c>
      <c r="J30" s="31"/>
      <c r="K30" s="23">
        <f t="shared" si="1"/>
        <v>0</v>
      </c>
      <c r="L30" s="132">
        <f>VLOOKUP(C30,'Maturity 1'!$C$2:$K$31,9,FALSE)</f>
        <v>0</v>
      </c>
      <c r="M30" s="132">
        <f>VLOOKUP(C30,'Maturity 2'!$C$2:$K$31,9,FALSE)</f>
        <v>0</v>
      </c>
      <c r="N30" s="132"/>
      <c r="O30" s="129">
        <f t="shared" si="2"/>
        <v>0</v>
      </c>
    </row>
    <row r="31" spans="1:15" x14ac:dyDescent="0.3">
      <c r="A31" s="33">
        <v>30</v>
      </c>
      <c r="B31" s="175" t="str">
        <f>'Maturity 1'!B31</f>
        <v>Mike Thompson</v>
      </c>
      <c r="C31" s="175" t="str">
        <f>'Maturity 1'!C31</f>
        <v>Faye</v>
      </c>
      <c r="D31" s="132">
        <f>VLOOKUP(C31,'Maturity 1'!$C$2:$D$31,2,FALSE)</f>
        <v>0</v>
      </c>
      <c r="E31" s="132">
        <f>VLOOKUP(C31,'Maturity 2'!$C$2:$D$31,2,FALSE)</f>
        <v>0</v>
      </c>
      <c r="F31" s="132"/>
      <c r="G31" s="129">
        <f t="shared" si="0"/>
        <v>0</v>
      </c>
      <c r="H31" s="23">
        <f>VLOOKUP(C31,'Maturity 1'!$C$2:$J$31,8,FALSE)</f>
        <v>0</v>
      </c>
      <c r="I31" s="31">
        <f>VLOOKUP(C31,'Maturity 2'!$C$2:$J$31,8,FALSE)</f>
        <v>0</v>
      </c>
      <c r="J31" s="31"/>
      <c r="K31" s="23">
        <f t="shared" si="1"/>
        <v>0</v>
      </c>
      <c r="L31" s="132">
        <f>VLOOKUP(C31,'Maturity 1'!$C$2:$K$31,9,FALSE)</f>
        <v>0</v>
      </c>
      <c r="M31" s="132">
        <f>VLOOKUP(C31,'Maturity 2'!$C$2:$K$31,9,FALSE)</f>
        <v>0</v>
      </c>
      <c r="N31" s="132"/>
      <c r="O31" s="129">
        <f t="shared" si="2"/>
        <v>0</v>
      </c>
    </row>
  </sheetData>
  <sheetProtection algorithmName="SHA-512" hashValue="C3px5NAD1RNzWv4bfiFEc2Se/s5QfD4a3rL2m/aGCPDCxAtMMzqb+rZOHIbFJ00nXOjiUFkrzvW07C9gC8Xp6g==" saltValue="Q9g4XJDlcdd4UzlYhdPNTA==" spinCount="100000" sheet="1" objects="1" scenarios="1"/>
  <printOptions headings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36"/>
  <sheetViews>
    <sheetView zoomScaleNormal="100" workbookViewId="0">
      <selection sqref="A1:L29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4" customWidth="1"/>
    <col min="12" max="12" width="9.69921875" style="213" customWidth="1"/>
  </cols>
  <sheetData>
    <row r="1" spans="1:12" s="5" customFormat="1" ht="14.4" x14ac:dyDescent="0.3">
      <c r="A1" s="18"/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155</v>
      </c>
      <c r="K1" s="20" t="s">
        <v>8</v>
      </c>
      <c r="L1" s="210" t="s">
        <v>9</v>
      </c>
    </row>
    <row r="2" spans="1:12" s="1" customFormat="1" ht="14.4" x14ac:dyDescent="0.3">
      <c r="A2" s="21">
        <v>1</v>
      </c>
      <c r="B2" s="200" t="s">
        <v>358</v>
      </c>
      <c r="C2" s="200" t="s">
        <v>84</v>
      </c>
      <c r="D2" s="145">
        <v>4715</v>
      </c>
      <c r="E2" s="23">
        <v>15</v>
      </c>
      <c r="F2" s="23">
        <v>15</v>
      </c>
      <c r="G2" s="23">
        <v>15</v>
      </c>
      <c r="H2" s="23">
        <v>15</v>
      </c>
      <c r="I2" s="23">
        <v>15</v>
      </c>
      <c r="J2" s="23">
        <v>0</v>
      </c>
      <c r="K2" s="31">
        <f t="shared" ref="K2:K27" si="0">SUM(E2:J2)</f>
        <v>75</v>
      </c>
      <c r="L2" s="78">
        <v>1.4738425925925926E-3</v>
      </c>
    </row>
    <row r="3" spans="1:12" s="1" customFormat="1" ht="14.4" x14ac:dyDescent="0.3">
      <c r="A3" s="21">
        <v>2</v>
      </c>
      <c r="B3" s="200" t="s">
        <v>39</v>
      </c>
      <c r="C3" s="200" t="s">
        <v>41</v>
      </c>
      <c r="D3" s="145">
        <v>10170</v>
      </c>
      <c r="E3" s="23">
        <v>15</v>
      </c>
      <c r="F3" s="23">
        <v>15</v>
      </c>
      <c r="G3" s="23">
        <v>15</v>
      </c>
      <c r="H3" s="23">
        <v>15</v>
      </c>
      <c r="I3" s="23">
        <v>15</v>
      </c>
      <c r="J3" s="23">
        <v>0</v>
      </c>
      <c r="K3" s="31">
        <f t="shared" si="0"/>
        <v>75</v>
      </c>
      <c r="L3" s="78">
        <v>2.0938657407407408E-3</v>
      </c>
    </row>
    <row r="4" spans="1:12" s="3" customFormat="1" ht="14.4" x14ac:dyDescent="0.3">
      <c r="A4" s="21">
        <v>3</v>
      </c>
      <c r="B4" s="200" t="s">
        <v>365</v>
      </c>
      <c r="C4" s="200" t="s">
        <v>366</v>
      </c>
      <c r="D4" s="145">
        <v>4173</v>
      </c>
      <c r="E4" s="23">
        <v>15</v>
      </c>
      <c r="F4" s="23">
        <v>15</v>
      </c>
      <c r="G4" s="23">
        <v>15</v>
      </c>
      <c r="H4" s="23">
        <v>15</v>
      </c>
      <c r="I4" s="23">
        <v>15</v>
      </c>
      <c r="J4" s="23">
        <v>0</v>
      </c>
      <c r="K4" s="31">
        <f t="shared" si="0"/>
        <v>75</v>
      </c>
      <c r="L4" s="78">
        <v>2.1392361111111109E-3</v>
      </c>
    </row>
    <row r="5" spans="1:12" s="1" customFormat="1" ht="14.4" x14ac:dyDescent="0.3">
      <c r="A5" s="21">
        <v>4</v>
      </c>
      <c r="B5" s="200" t="s">
        <v>44</v>
      </c>
      <c r="C5" s="200" t="s">
        <v>45</v>
      </c>
      <c r="D5" s="145">
        <v>5339</v>
      </c>
      <c r="E5" s="23">
        <v>15</v>
      </c>
      <c r="F5" s="23">
        <v>15</v>
      </c>
      <c r="G5" s="23">
        <v>15</v>
      </c>
      <c r="H5" s="23">
        <v>15</v>
      </c>
      <c r="I5" s="23">
        <v>15</v>
      </c>
      <c r="J5" s="23">
        <v>0</v>
      </c>
      <c r="K5" s="31">
        <f t="shared" si="0"/>
        <v>75</v>
      </c>
      <c r="L5" s="78">
        <v>2.1834490740740742E-3</v>
      </c>
    </row>
    <row r="6" spans="1:12" s="3" customFormat="1" ht="14.4" x14ac:dyDescent="0.3">
      <c r="A6" s="21">
        <v>5</v>
      </c>
      <c r="B6" s="200" t="s">
        <v>360</v>
      </c>
      <c r="C6" s="200" t="s">
        <v>296</v>
      </c>
      <c r="D6" s="145">
        <v>4807</v>
      </c>
      <c r="E6" s="23">
        <v>15</v>
      </c>
      <c r="F6" s="23">
        <v>15</v>
      </c>
      <c r="G6" s="23">
        <v>15</v>
      </c>
      <c r="H6" s="23">
        <v>15</v>
      </c>
      <c r="I6" s="23">
        <v>15</v>
      </c>
      <c r="J6" s="23">
        <v>0</v>
      </c>
      <c r="K6" s="31">
        <f t="shared" si="0"/>
        <v>75</v>
      </c>
      <c r="L6" s="78">
        <v>2.2028935185185185E-3</v>
      </c>
    </row>
    <row r="7" spans="1:12" s="1" customFormat="1" ht="14.4" x14ac:dyDescent="0.3">
      <c r="A7" s="21">
        <v>6</v>
      </c>
      <c r="B7" s="200" t="s">
        <v>95</v>
      </c>
      <c r="C7" s="200" t="s">
        <v>99</v>
      </c>
      <c r="D7" s="145">
        <v>5319</v>
      </c>
      <c r="E7" s="23">
        <v>15</v>
      </c>
      <c r="F7" s="23">
        <v>15</v>
      </c>
      <c r="G7" s="23">
        <v>15</v>
      </c>
      <c r="H7" s="23">
        <v>15</v>
      </c>
      <c r="I7" s="23">
        <v>15</v>
      </c>
      <c r="J7" s="23">
        <v>0</v>
      </c>
      <c r="K7" s="31">
        <f t="shared" si="0"/>
        <v>75</v>
      </c>
      <c r="L7" s="78">
        <v>2.2864583333333335E-3</v>
      </c>
    </row>
    <row r="8" spans="1:12" s="3" customFormat="1" ht="14.4" x14ac:dyDescent="0.3">
      <c r="A8" s="21">
        <v>7</v>
      </c>
      <c r="B8" s="200" t="s">
        <v>303</v>
      </c>
      <c r="C8" s="200" t="s">
        <v>379</v>
      </c>
      <c r="D8" s="145">
        <v>10101</v>
      </c>
      <c r="E8" s="23">
        <v>15</v>
      </c>
      <c r="F8" s="23">
        <v>15</v>
      </c>
      <c r="G8" s="23">
        <v>15</v>
      </c>
      <c r="H8" s="23">
        <v>15</v>
      </c>
      <c r="I8" s="23">
        <v>15</v>
      </c>
      <c r="J8" s="23">
        <v>0</v>
      </c>
      <c r="K8" s="31">
        <f t="shared" si="0"/>
        <v>75</v>
      </c>
      <c r="L8" s="78">
        <v>2.3408564814814815E-3</v>
      </c>
    </row>
    <row r="9" spans="1:12" s="1" customFormat="1" ht="14.4" x14ac:dyDescent="0.3">
      <c r="A9" s="21">
        <v>8</v>
      </c>
      <c r="B9" s="200" t="s">
        <v>29</v>
      </c>
      <c r="C9" s="200" t="s">
        <v>63</v>
      </c>
      <c r="D9" s="145">
        <v>3592</v>
      </c>
      <c r="E9" s="23">
        <v>15</v>
      </c>
      <c r="F9" s="23">
        <v>15</v>
      </c>
      <c r="G9" s="23">
        <v>15</v>
      </c>
      <c r="H9" s="23">
        <v>15</v>
      </c>
      <c r="I9" s="23">
        <v>15</v>
      </c>
      <c r="J9" s="23">
        <v>0</v>
      </c>
      <c r="K9" s="31">
        <f t="shared" si="0"/>
        <v>75</v>
      </c>
      <c r="L9" s="78">
        <v>2.5032407407407408E-3</v>
      </c>
    </row>
    <row r="10" spans="1:12" s="1" customFormat="1" ht="14.4" x14ac:dyDescent="0.3">
      <c r="A10" s="21">
        <v>9</v>
      </c>
      <c r="B10" s="200" t="s">
        <v>225</v>
      </c>
      <c r="C10" s="200" t="s">
        <v>222</v>
      </c>
      <c r="D10" s="145">
        <v>3796</v>
      </c>
      <c r="E10" s="23">
        <v>15</v>
      </c>
      <c r="F10" s="23">
        <v>15</v>
      </c>
      <c r="G10" s="23">
        <v>15</v>
      </c>
      <c r="H10" s="23">
        <v>15</v>
      </c>
      <c r="I10" s="23">
        <v>15</v>
      </c>
      <c r="J10" s="23">
        <v>0</v>
      </c>
      <c r="K10" s="31">
        <f t="shared" si="0"/>
        <v>75</v>
      </c>
      <c r="L10" s="78">
        <v>2.7200231481481481E-3</v>
      </c>
    </row>
    <row r="11" spans="1:12" s="1" customFormat="1" ht="14.4" x14ac:dyDescent="0.3">
      <c r="A11" s="21">
        <v>10</v>
      </c>
      <c r="B11" s="200" t="s">
        <v>44</v>
      </c>
      <c r="C11" s="200" t="s">
        <v>244</v>
      </c>
      <c r="D11" s="145">
        <v>5340</v>
      </c>
      <c r="E11" s="23">
        <v>15</v>
      </c>
      <c r="F11" s="23">
        <v>15</v>
      </c>
      <c r="G11" s="23">
        <v>15</v>
      </c>
      <c r="H11" s="23">
        <v>15</v>
      </c>
      <c r="I11" s="23">
        <v>15</v>
      </c>
      <c r="J11" s="23">
        <v>0</v>
      </c>
      <c r="K11" s="31">
        <f t="shared" si="0"/>
        <v>75</v>
      </c>
      <c r="L11" s="78">
        <v>3.031597222222222E-3</v>
      </c>
    </row>
    <row r="12" spans="1:12" s="3" customFormat="1" ht="14.4" x14ac:dyDescent="0.3">
      <c r="A12" s="21">
        <v>11</v>
      </c>
      <c r="B12" s="200" t="s">
        <v>346</v>
      </c>
      <c r="C12" s="200" t="s">
        <v>347</v>
      </c>
      <c r="D12" s="145">
        <v>109</v>
      </c>
      <c r="E12" s="23">
        <v>15</v>
      </c>
      <c r="F12" s="23">
        <v>15</v>
      </c>
      <c r="G12" s="23">
        <v>15</v>
      </c>
      <c r="H12" s="23">
        <v>15</v>
      </c>
      <c r="I12" s="23">
        <v>15</v>
      </c>
      <c r="J12" s="23">
        <v>0</v>
      </c>
      <c r="K12" s="31">
        <f t="shared" si="0"/>
        <v>75</v>
      </c>
      <c r="L12" s="78">
        <v>3.6104166666666663E-3</v>
      </c>
    </row>
    <row r="13" spans="1:12" s="1" customFormat="1" ht="14.4" x14ac:dyDescent="0.3">
      <c r="A13" s="21">
        <v>12</v>
      </c>
      <c r="B13" s="200" t="s">
        <v>365</v>
      </c>
      <c r="C13" s="200" t="s">
        <v>399</v>
      </c>
      <c r="D13" s="145">
        <v>2695</v>
      </c>
      <c r="E13" s="23">
        <v>15</v>
      </c>
      <c r="F13" s="23">
        <v>15</v>
      </c>
      <c r="G13" s="23">
        <v>15</v>
      </c>
      <c r="H13" s="23">
        <v>15</v>
      </c>
      <c r="I13" s="23">
        <v>15</v>
      </c>
      <c r="J13" s="23">
        <v>0</v>
      </c>
      <c r="K13" s="31">
        <f t="shared" si="0"/>
        <v>75</v>
      </c>
      <c r="L13" s="78">
        <v>3.6569444444444449E-3</v>
      </c>
    </row>
    <row r="14" spans="1:12" s="3" customFormat="1" ht="14.4" x14ac:dyDescent="0.3">
      <c r="A14" s="21">
        <v>13</v>
      </c>
      <c r="B14" s="200" t="s">
        <v>89</v>
      </c>
      <c r="C14" s="200" t="s">
        <v>164</v>
      </c>
      <c r="D14" s="145">
        <v>3794</v>
      </c>
      <c r="E14" s="23">
        <v>15</v>
      </c>
      <c r="F14" s="23">
        <v>15</v>
      </c>
      <c r="G14" s="23">
        <v>15</v>
      </c>
      <c r="H14" s="23">
        <v>15</v>
      </c>
      <c r="I14" s="23">
        <v>15</v>
      </c>
      <c r="J14" s="23">
        <v>0</v>
      </c>
      <c r="K14" s="31">
        <f t="shared" si="0"/>
        <v>75</v>
      </c>
      <c r="L14" s="78">
        <v>3.8145833333333335E-3</v>
      </c>
    </row>
    <row r="15" spans="1:12" s="3" customFormat="1" ht="14.4" x14ac:dyDescent="0.3">
      <c r="A15" s="21">
        <v>14</v>
      </c>
      <c r="B15" s="200" t="s">
        <v>213</v>
      </c>
      <c r="C15" s="200" t="s">
        <v>329</v>
      </c>
      <c r="D15" s="145">
        <v>14101</v>
      </c>
      <c r="E15" s="23">
        <v>15</v>
      </c>
      <c r="F15" s="23">
        <v>15</v>
      </c>
      <c r="G15" s="23">
        <v>15</v>
      </c>
      <c r="H15" s="23">
        <v>15</v>
      </c>
      <c r="I15" s="23">
        <v>15</v>
      </c>
      <c r="J15" s="23">
        <v>0</v>
      </c>
      <c r="K15" s="31">
        <f t="shared" si="0"/>
        <v>75</v>
      </c>
      <c r="L15" s="78">
        <v>3.8396990740740739E-3</v>
      </c>
    </row>
    <row r="16" spans="1:12" s="1" customFormat="1" ht="14.4" x14ac:dyDescent="0.3">
      <c r="A16" s="21">
        <v>15</v>
      </c>
      <c r="B16" s="200" t="s">
        <v>362</v>
      </c>
      <c r="C16" s="200" t="s">
        <v>363</v>
      </c>
      <c r="D16" s="145">
        <v>1986</v>
      </c>
      <c r="E16" s="23">
        <v>15</v>
      </c>
      <c r="F16" s="23">
        <v>15</v>
      </c>
      <c r="G16" s="23">
        <v>15</v>
      </c>
      <c r="H16" s="23">
        <v>15</v>
      </c>
      <c r="I16" s="23">
        <v>15</v>
      </c>
      <c r="J16" s="23">
        <v>0</v>
      </c>
      <c r="K16" s="31">
        <f t="shared" si="0"/>
        <v>75</v>
      </c>
      <c r="L16" s="78">
        <v>3.9881944444444444E-3</v>
      </c>
    </row>
    <row r="17" spans="1:12" s="3" customFormat="1" ht="14.4" x14ac:dyDescent="0.3">
      <c r="A17" s="21">
        <v>16</v>
      </c>
      <c r="B17" s="200" t="s">
        <v>361</v>
      </c>
      <c r="C17" s="200" t="s">
        <v>381</v>
      </c>
      <c r="D17" s="145">
        <v>4091</v>
      </c>
      <c r="E17" s="23">
        <v>15</v>
      </c>
      <c r="F17" s="23">
        <v>15</v>
      </c>
      <c r="G17" s="23">
        <v>15</v>
      </c>
      <c r="H17" s="23">
        <v>15</v>
      </c>
      <c r="I17" s="23">
        <v>10</v>
      </c>
      <c r="J17" s="23">
        <v>0</v>
      </c>
      <c r="K17" s="31">
        <f t="shared" si="0"/>
        <v>70</v>
      </c>
      <c r="L17" s="78">
        <v>4.1666666666666666E-3</v>
      </c>
    </row>
    <row r="18" spans="1:12" s="1" customFormat="1" ht="14.4" x14ac:dyDescent="0.3">
      <c r="A18" s="21">
        <v>17</v>
      </c>
      <c r="B18" s="200" t="s">
        <v>95</v>
      </c>
      <c r="C18" s="200" t="s">
        <v>308</v>
      </c>
      <c r="D18" s="145">
        <v>2810</v>
      </c>
      <c r="E18" s="23">
        <v>15</v>
      </c>
      <c r="F18" s="23">
        <v>15</v>
      </c>
      <c r="G18" s="23">
        <v>15</v>
      </c>
      <c r="H18" s="23">
        <v>15</v>
      </c>
      <c r="I18" s="23">
        <v>0</v>
      </c>
      <c r="J18" s="23">
        <v>0</v>
      </c>
      <c r="K18" s="31">
        <f t="shared" si="0"/>
        <v>60</v>
      </c>
      <c r="L18" s="78">
        <v>4.1666666666666666E-3</v>
      </c>
    </row>
    <row r="19" spans="1:12" s="3" customFormat="1" ht="14.4" x14ac:dyDescent="0.3">
      <c r="A19" s="21">
        <v>18</v>
      </c>
      <c r="B19" s="200" t="s">
        <v>346</v>
      </c>
      <c r="C19" s="200" t="s">
        <v>348</v>
      </c>
      <c r="D19" s="145">
        <v>3638</v>
      </c>
      <c r="E19" s="23">
        <v>15</v>
      </c>
      <c r="F19" s="23">
        <v>15</v>
      </c>
      <c r="G19" s="23">
        <v>15</v>
      </c>
      <c r="H19" s="23">
        <v>15</v>
      </c>
      <c r="I19" s="23">
        <v>0</v>
      </c>
      <c r="J19" s="23">
        <v>0</v>
      </c>
      <c r="K19" s="31">
        <f t="shared" si="0"/>
        <v>60</v>
      </c>
      <c r="L19" s="78">
        <v>4.1666666666666666E-3</v>
      </c>
    </row>
    <row r="20" spans="1:12" s="3" customFormat="1" ht="14.4" x14ac:dyDescent="0.3">
      <c r="A20" s="21">
        <v>19</v>
      </c>
      <c r="B20" s="200" t="s">
        <v>29</v>
      </c>
      <c r="C20" s="200" t="s">
        <v>64</v>
      </c>
      <c r="D20" s="145">
        <v>5597</v>
      </c>
      <c r="E20" s="23">
        <v>15</v>
      </c>
      <c r="F20" s="23">
        <v>15</v>
      </c>
      <c r="G20" s="23">
        <v>15</v>
      </c>
      <c r="H20" s="23">
        <v>15</v>
      </c>
      <c r="I20" s="23">
        <v>0</v>
      </c>
      <c r="J20" s="23">
        <v>0</v>
      </c>
      <c r="K20" s="31">
        <f t="shared" si="0"/>
        <v>60</v>
      </c>
      <c r="L20" s="78">
        <v>4.1666666666666666E-3</v>
      </c>
    </row>
    <row r="21" spans="1:12" ht="14.4" x14ac:dyDescent="0.3">
      <c r="A21" s="21">
        <v>20</v>
      </c>
      <c r="B21" s="200" t="s">
        <v>213</v>
      </c>
      <c r="C21" s="200" t="s">
        <v>322</v>
      </c>
      <c r="D21" s="145">
        <v>5931</v>
      </c>
      <c r="E21" s="23">
        <v>15</v>
      </c>
      <c r="F21" s="23">
        <v>15</v>
      </c>
      <c r="G21" s="23">
        <v>15</v>
      </c>
      <c r="H21" s="23">
        <v>0</v>
      </c>
      <c r="I21" s="23">
        <v>0</v>
      </c>
      <c r="J21" s="23">
        <v>0</v>
      </c>
      <c r="K21" s="31">
        <f t="shared" si="0"/>
        <v>45</v>
      </c>
      <c r="L21" s="78">
        <v>4.1666666666666666E-3</v>
      </c>
    </row>
    <row r="22" spans="1:12" s="3" customFormat="1" ht="14.4" x14ac:dyDescent="0.3">
      <c r="A22" s="21">
        <v>21</v>
      </c>
      <c r="B22" s="200" t="s">
        <v>362</v>
      </c>
      <c r="C22" s="200" t="s">
        <v>105</v>
      </c>
      <c r="D22" s="145">
        <v>123</v>
      </c>
      <c r="E22" s="23">
        <v>15</v>
      </c>
      <c r="F22" s="23">
        <v>15</v>
      </c>
      <c r="G22" s="23">
        <v>15</v>
      </c>
      <c r="H22" s="23">
        <v>0</v>
      </c>
      <c r="I22" s="23">
        <v>0</v>
      </c>
      <c r="J22" s="23">
        <v>0</v>
      </c>
      <c r="K22" s="31">
        <f t="shared" si="0"/>
        <v>45</v>
      </c>
      <c r="L22" s="78">
        <v>4.1666666666666666E-3</v>
      </c>
    </row>
    <row r="23" spans="1:12" ht="14.4" x14ac:dyDescent="0.3">
      <c r="A23" s="21">
        <v>22</v>
      </c>
      <c r="B23" s="200" t="s">
        <v>225</v>
      </c>
      <c r="C23" s="200" t="s">
        <v>380</v>
      </c>
      <c r="D23" s="145">
        <v>240</v>
      </c>
      <c r="E23" s="23">
        <v>15</v>
      </c>
      <c r="F23" s="23">
        <v>15</v>
      </c>
      <c r="G23" s="23">
        <v>15</v>
      </c>
      <c r="H23" s="23">
        <v>0</v>
      </c>
      <c r="I23" s="23">
        <v>0</v>
      </c>
      <c r="J23" s="23">
        <v>0</v>
      </c>
      <c r="K23" s="31">
        <f t="shared" si="0"/>
        <v>45</v>
      </c>
      <c r="L23" s="78">
        <v>4.1666666666666666E-3</v>
      </c>
    </row>
    <row r="24" spans="1:12" s="3" customFormat="1" ht="14.4" x14ac:dyDescent="0.3">
      <c r="A24" s="21">
        <v>23</v>
      </c>
      <c r="B24" s="200" t="s">
        <v>39</v>
      </c>
      <c r="C24" s="200" t="s">
        <v>289</v>
      </c>
      <c r="D24" s="145">
        <v>432</v>
      </c>
      <c r="E24" s="23">
        <v>15</v>
      </c>
      <c r="F24" s="23">
        <v>15</v>
      </c>
      <c r="G24" s="23">
        <v>15</v>
      </c>
      <c r="H24" s="23">
        <v>0</v>
      </c>
      <c r="I24" s="23">
        <v>0</v>
      </c>
      <c r="J24" s="23">
        <v>0</v>
      </c>
      <c r="K24" s="31">
        <f t="shared" si="0"/>
        <v>45</v>
      </c>
      <c r="L24" s="78">
        <v>4.1666666666666666E-3</v>
      </c>
    </row>
    <row r="25" spans="1:12" ht="14.4" x14ac:dyDescent="0.3">
      <c r="A25" s="21">
        <v>24</v>
      </c>
      <c r="B25" s="200" t="s">
        <v>402</v>
      </c>
      <c r="C25" s="200" t="s">
        <v>403</v>
      </c>
      <c r="D25" s="145">
        <v>3658</v>
      </c>
      <c r="E25" s="23">
        <v>15</v>
      </c>
      <c r="F25" s="23">
        <v>15</v>
      </c>
      <c r="G25" s="23">
        <v>15</v>
      </c>
      <c r="H25" s="23">
        <v>0</v>
      </c>
      <c r="I25" s="23">
        <v>0</v>
      </c>
      <c r="J25" s="23">
        <v>0</v>
      </c>
      <c r="K25" s="31">
        <f t="shared" si="0"/>
        <v>45</v>
      </c>
      <c r="L25" s="78">
        <v>4.1666666666666666E-3</v>
      </c>
    </row>
    <row r="26" spans="1:12" s="3" customFormat="1" ht="14.4" x14ac:dyDescent="0.3">
      <c r="A26" s="21">
        <v>25</v>
      </c>
      <c r="B26" s="200" t="s">
        <v>354</v>
      </c>
      <c r="C26" s="200" t="s">
        <v>333</v>
      </c>
      <c r="D26" s="145">
        <v>4182</v>
      </c>
      <c r="E26" s="23">
        <v>15</v>
      </c>
      <c r="F26" s="23">
        <v>15</v>
      </c>
      <c r="G26" s="23">
        <v>15</v>
      </c>
      <c r="H26" s="23">
        <v>0</v>
      </c>
      <c r="I26" s="23">
        <v>0</v>
      </c>
      <c r="J26" s="23">
        <v>0</v>
      </c>
      <c r="K26" s="31">
        <f t="shared" si="0"/>
        <v>45</v>
      </c>
      <c r="L26" s="78">
        <v>4.1666666666666666E-3</v>
      </c>
    </row>
    <row r="27" spans="1:12" s="3" customFormat="1" ht="14.4" x14ac:dyDescent="0.3">
      <c r="A27" s="21">
        <v>26</v>
      </c>
      <c r="B27" s="200" t="s">
        <v>89</v>
      </c>
      <c r="C27" s="200" t="s">
        <v>364</v>
      </c>
      <c r="D27" s="145">
        <v>5860</v>
      </c>
      <c r="E27" s="23">
        <v>15</v>
      </c>
      <c r="F27" s="23">
        <v>15</v>
      </c>
      <c r="G27" s="23">
        <v>0</v>
      </c>
      <c r="H27" s="23">
        <v>0</v>
      </c>
      <c r="I27" s="23">
        <v>0</v>
      </c>
      <c r="J27" s="23">
        <v>0</v>
      </c>
      <c r="K27" s="31">
        <f t="shared" si="0"/>
        <v>30</v>
      </c>
      <c r="L27" s="78">
        <v>4.1666666666666666E-3</v>
      </c>
    </row>
    <row r="28" spans="1:12" s="3" customFormat="1" ht="14.4" x14ac:dyDescent="0.3">
      <c r="A28" s="21">
        <v>27</v>
      </c>
      <c r="B28" s="200" t="s">
        <v>358</v>
      </c>
      <c r="C28" s="200" t="s">
        <v>359</v>
      </c>
      <c r="D28" s="145">
        <v>2904</v>
      </c>
      <c r="E28" s="23">
        <v>15</v>
      </c>
      <c r="F28" s="23">
        <v>15</v>
      </c>
      <c r="G28" s="23">
        <v>15</v>
      </c>
      <c r="H28" s="23">
        <v>0</v>
      </c>
      <c r="I28" s="23">
        <v>0</v>
      </c>
      <c r="J28" s="23">
        <v>0</v>
      </c>
      <c r="K28" s="31">
        <v>0</v>
      </c>
      <c r="L28" s="78">
        <v>2.4309027777777779E-3</v>
      </c>
    </row>
    <row r="29" spans="1:12" s="1" customFormat="1" ht="14.4" x14ac:dyDescent="0.3">
      <c r="A29" s="21">
        <v>28</v>
      </c>
      <c r="B29" s="200" t="s">
        <v>211</v>
      </c>
      <c r="C29" s="200" t="s">
        <v>212</v>
      </c>
      <c r="D29" s="145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1">
        <f>SUM(E29:J29)</f>
        <v>0</v>
      </c>
      <c r="L29" s="78">
        <v>4.1666666666666666E-3</v>
      </c>
    </row>
    <row r="30" spans="1:12" s="3" customFormat="1" ht="14.4" x14ac:dyDescent="0.3">
      <c r="A30" s="36">
        <v>31</v>
      </c>
      <c r="B30" s="164"/>
      <c r="C30" s="164"/>
      <c r="D30" s="163"/>
      <c r="E30" s="39"/>
      <c r="F30" s="39"/>
      <c r="G30" s="39"/>
      <c r="H30" s="39"/>
      <c r="I30" s="39"/>
      <c r="J30" s="39"/>
      <c r="K30" s="135">
        <f t="shared" ref="K30:K36" si="1">SUM(E30:J30)</f>
        <v>0</v>
      </c>
      <c r="L30" s="211"/>
    </row>
    <row r="31" spans="1:12" ht="14.4" x14ac:dyDescent="0.3">
      <c r="A31" s="36">
        <v>32</v>
      </c>
      <c r="B31" s="164"/>
      <c r="C31" s="164"/>
      <c r="D31" s="163"/>
      <c r="E31" s="39"/>
      <c r="F31" s="39"/>
      <c r="G31" s="39"/>
      <c r="H31" s="39"/>
      <c r="I31" s="39"/>
      <c r="J31" s="39"/>
      <c r="K31" s="135">
        <f t="shared" si="1"/>
        <v>0</v>
      </c>
      <c r="L31" s="211"/>
    </row>
    <row r="32" spans="1:12" s="3" customFormat="1" ht="14.4" x14ac:dyDescent="0.3">
      <c r="A32" s="36">
        <v>33</v>
      </c>
      <c r="B32" s="164"/>
      <c r="C32" s="164"/>
      <c r="D32" s="163"/>
      <c r="E32" s="39"/>
      <c r="F32" s="39"/>
      <c r="G32" s="39"/>
      <c r="H32" s="39"/>
      <c r="I32" s="39"/>
      <c r="J32" s="39"/>
      <c r="K32" s="135">
        <f t="shared" si="1"/>
        <v>0</v>
      </c>
      <c r="L32" s="211"/>
    </row>
    <row r="33" spans="1:12" ht="14.4" x14ac:dyDescent="0.3">
      <c r="A33" s="36">
        <v>34</v>
      </c>
      <c r="B33" s="164"/>
      <c r="C33" s="164"/>
      <c r="D33" s="163"/>
      <c r="E33" s="39"/>
      <c r="F33" s="39"/>
      <c r="G33" s="39"/>
      <c r="H33" s="39"/>
      <c r="I33" s="39"/>
      <c r="J33" s="39"/>
      <c r="K33" s="135">
        <f t="shared" si="1"/>
        <v>0</v>
      </c>
      <c r="L33" s="211"/>
    </row>
    <row r="34" spans="1:12" s="3" customFormat="1" ht="14.4" x14ac:dyDescent="0.3">
      <c r="A34" s="36">
        <v>35</v>
      </c>
      <c r="B34" s="164"/>
      <c r="C34" s="164"/>
      <c r="D34" s="163"/>
      <c r="E34" s="39"/>
      <c r="F34" s="39"/>
      <c r="G34" s="39"/>
      <c r="H34" s="39"/>
      <c r="I34" s="39"/>
      <c r="J34" s="39"/>
      <c r="K34" s="135">
        <f t="shared" si="1"/>
        <v>0</v>
      </c>
      <c r="L34" s="211"/>
    </row>
    <row r="35" spans="1:12" ht="14.4" x14ac:dyDescent="0.3">
      <c r="A35" s="36">
        <v>36</v>
      </c>
      <c r="B35" s="164"/>
      <c r="C35" s="164"/>
      <c r="D35" s="163"/>
      <c r="E35" s="39"/>
      <c r="F35" s="39"/>
      <c r="G35" s="39"/>
      <c r="H35" s="39"/>
      <c r="I35" s="39"/>
      <c r="J35" s="39"/>
      <c r="K35" s="135">
        <f t="shared" si="1"/>
        <v>0</v>
      </c>
      <c r="L35" s="211"/>
    </row>
    <row r="36" spans="1:12" s="3" customFormat="1" ht="14.4" x14ac:dyDescent="0.3">
      <c r="A36" s="2"/>
      <c r="B36" s="166"/>
      <c r="C36" s="166"/>
      <c r="D36" s="167"/>
      <c r="E36" s="15"/>
      <c r="F36" s="15"/>
      <c r="G36" s="15"/>
      <c r="H36" s="15"/>
      <c r="I36" s="15"/>
      <c r="J36" s="15"/>
      <c r="K36" s="135">
        <f t="shared" si="1"/>
        <v>0</v>
      </c>
      <c r="L36" s="212"/>
    </row>
  </sheetData>
  <sortState xmlns:xlrd2="http://schemas.microsoft.com/office/spreadsheetml/2017/richdata2" ref="A2:L29">
    <sortCondition descending="1" ref="K2:K29"/>
    <sortCondition ref="L2:L29"/>
    <sortCondition ref="D2:D29"/>
  </sortState>
  <printOptions headings="1" gridLines="1"/>
  <pageMargins left="0.7" right="0.7" top="0.75" bottom="0.75" header="0.3" footer="0.3"/>
  <pageSetup scale="93" fitToHeight="0" orientation="landscape" horizontalDpi="4294967293" r:id="rId1"/>
  <headerFooter>
    <oddHeader>&amp;COpen Day 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28"/>
  <sheetViews>
    <sheetView zoomScale="90" zoomScaleNormal="90" workbookViewId="0">
      <selection activeCell="K34" sqref="K34"/>
    </sheetView>
  </sheetViews>
  <sheetFormatPr defaultRowHeight="13.8" x14ac:dyDescent="0.25"/>
  <cols>
    <col min="1" max="1" width="5.09765625" customWidth="1"/>
    <col min="2" max="2" width="14.8984375" customWidth="1"/>
    <col min="5" max="5" width="9" style="68"/>
    <col min="6" max="6" width="10.8984375" customWidth="1"/>
    <col min="7" max="7" width="11.19921875" style="68" customWidth="1"/>
    <col min="9" max="9" width="9" style="68"/>
    <col min="10" max="10" width="10" style="68" customWidth="1"/>
    <col min="11" max="11" width="9.8984375" customWidth="1"/>
    <col min="12" max="16" width="9" style="68"/>
    <col min="17" max="17" width="11.59765625" style="68" customWidth="1"/>
    <col min="18" max="18" width="9" style="68"/>
  </cols>
  <sheetData>
    <row r="1" spans="1:18" ht="14.4" x14ac:dyDescent="0.3">
      <c r="A1" s="51"/>
      <c r="B1" s="21" t="s">
        <v>0</v>
      </c>
      <c r="C1" s="21" t="s">
        <v>1</v>
      </c>
      <c r="D1" s="48" t="s">
        <v>10</v>
      </c>
      <c r="E1" s="77" t="s">
        <v>11</v>
      </c>
      <c r="F1" s="48" t="s">
        <v>158</v>
      </c>
      <c r="G1" s="77" t="s">
        <v>159</v>
      </c>
      <c r="H1" s="78" t="s">
        <v>12</v>
      </c>
      <c r="I1" s="79" t="s">
        <v>13</v>
      </c>
      <c r="J1" s="67" t="s">
        <v>14</v>
      </c>
      <c r="K1" s="67" t="s">
        <v>162</v>
      </c>
      <c r="L1" s="67" t="s">
        <v>163</v>
      </c>
      <c r="M1" s="69" t="s">
        <v>19</v>
      </c>
      <c r="N1" s="77" t="s">
        <v>15</v>
      </c>
      <c r="O1" s="77" t="s">
        <v>16</v>
      </c>
      <c r="P1" s="77" t="s">
        <v>160</v>
      </c>
      <c r="Q1" s="77" t="s">
        <v>161</v>
      </c>
      <c r="R1" s="69" t="s">
        <v>9</v>
      </c>
    </row>
    <row r="2" spans="1:18" ht="14.4" x14ac:dyDescent="0.3">
      <c r="A2" s="51">
        <v>1</v>
      </c>
      <c r="B2" s="21" t="s">
        <v>39</v>
      </c>
      <c r="C2" s="21" t="s">
        <v>41</v>
      </c>
      <c r="D2" s="22">
        <v>2.0949074074074073E-3</v>
      </c>
      <c r="E2" s="63">
        <v>4.7685185185185195E-4</v>
      </c>
      <c r="F2" s="22">
        <v>5.9097222222222222E-4</v>
      </c>
      <c r="G2" s="63">
        <v>1.3217592592592591E-4</v>
      </c>
      <c r="H2" s="50">
        <f t="shared" ref="H2:H28" si="0">SUM(D2:G2)</f>
        <v>3.2949074074074074E-3</v>
      </c>
      <c r="I2" s="69">
        <v>150</v>
      </c>
      <c r="J2" s="67">
        <v>150</v>
      </c>
      <c r="K2" s="27">
        <v>150</v>
      </c>
      <c r="L2" s="67">
        <v>150</v>
      </c>
      <c r="M2" s="69">
        <f t="shared" ref="M2:M28" si="1">SUM(I2:L2)</f>
        <v>600</v>
      </c>
      <c r="N2" s="74">
        <v>4.5138888888888893E-3</v>
      </c>
      <c r="O2" s="77">
        <v>2.9155092592592596E-3</v>
      </c>
      <c r="P2" s="74">
        <v>2.1527777777777778E-3</v>
      </c>
      <c r="Q2" s="63">
        <v>1.9328703703703704E-3</v>
      </c>
      <c r="R2" s="80">
        <f t="shared" ref="R2:R28" si="2">SUM(N2:Q2)</f>
        <v>1.1515046296296298E-2</v>
      </c>
    </row>
    <row r="3" spans="1:18" ht="14.4" x14ac:dyDescent="0.3">
      <c r="A3" s="51">
        <v>2</v>
      </c>
      <c r="B3" s="21" t="s">
        <v>34</v>
      </c>
      <c r="C3" s="21" t="s">
        <v>35</v>
      </c>
      <c r="D3" s="22">
        <v>1.5393518518518519E-3</v>
      </c>
      <c r="E3" s="63">
        <v>4.9768518518518521E-4</v>
      </c>
      <c r="F3" s="22">
        <v>4.4525462962962965E-4</v>
      </c>
      <c r="G3" s="63">
        <v>1.6585648148148148E-4</v>
      </c>
      <c r="H3" s="50">
        <f t="shared" si="0"/>
        <v>2.6481481481481482E-3</v>
      </c>
      <c r="I3" s="81">
        <v>120</v>
      </c>
      <c r="J3" s="67">
        <v>150</v>
      </c>
      <c r="K3" s="27">
        <v>150</v>
      </c>
      <c r="L3" s="67">
        <v>150</v>
      </c>
      <c r="M3" s="69">
        <f t="shared" si="1"/>
        <v>570</v>
      </c>
      <c r="N3" s="74">
        <v>6.2499999999999995E-3</v>
      </c>
      <c r="O3" s="77">
        <v>2.9050925925925928E-3</v>
      </c>
      <c r="P3" s="74">
        <v>2.627314814814815E-3</v>
      </c>
      <c r="Q3" s="63">
        <v>2.2685185185185182E-3</v>
      </c>
      <c r="R3" s="80">
        <f t="shared" si="2"/>
        <v>1.4050925925925927E-2</v>
      </c>
    </row>
    <row r="4" spans="1:18" ht="14.4" x14ac:dyDescent="0.3">
      <c r="A4" s="51">
        <v>3</v>
      </c>
      <c r="B4" s="21" t="s">
        <v>39</v>
      </c>
      <c r="C4" s="21" t="s">
        <v>40</v>
      </c>
      <c r="D4" s="22">
        <v>1.1458333333333333E-3</v>
      </c>
      <c r="E4" s="63">
        <v>3.25462962962963E-4</v>
      </c>
      <c r="F4" s="22">
        <v>7.2233796296296293E-4</v>
      </c>
      <c r="G4" s="63">
        <v>4.6064814814814818E-4</v>
      </c>
      <c r="H4" s="50">
        <f t="shared" si="0"/>
        <v>2.6542824074074073E-3</v>
      </c>
      <c r="I4" s="69">
        <v>150</v>
      </c>
      <c r="J4" s="67">
        <v>150</v>
      </c>
      <c r="K4" s="27">
        <v>120</v>
      </c>
      <c r="L4" s="67">
        <v>120</v>
      </c>
      <c r="M4" s="69">
        <f t="shared" si="1"/>
        <v>540</v>
      </c>
      <c r="N4" s="74">
        <v>3.2407407407407406E-3</v>
      </c>
      <c r="O4" s="77">
        <v>3.0092592592592588E-3</v>
      </c>
      <c r="P4" s="74">
        <v>4.1666666666666666E-3</v>
      </c>
      <c r="Q4" s="63">
        <v>4.1666666666666666E-3</v>
      </c>
      <c r="R4" s="80">
        <f t="shared" si="2"/>
        <v>1.4583333333333334E-2</v>
      </c>
    </row>
    <row r="5" spans="1:18" ht="14.4" x14ac:dyDescent="0.3">
      <c r="A5" s="51">
        <v>4</v>
      </c>
      <c r="B5" s="21" t="s">
        <v>26</v>
      </c>
      <c r="C5" s="21" t="s">
        <v>27</v>
      </c>
      <c r="D5" s="22">
        <v>2.0486111111111113E-3</v>
      </c>
      <c r="E5" s="63">
        <v>3.4722222222222224E-4</v>
      </c>
      <c r="F5" s="22">
        <v>2.6027777777777781E-3</v>
      </c>
      <c r="G5" s="63">
        <v>1.6631944444444444E-4</v>
      </c>
      <c r="H5" s="50">
        <f t="shared" si="0"/>
        <v>5.1649305555555563E-3</v>
      </c>
      <c r="I5" s="81">
        <v>90</v>
      </c>
      <c r="J5" s="67">
        <v>150</v>
      </c>
      <c r="K5" s="27">
        <v>150</v>
      </c>
      <c r="L5" s="67">
        <v>150</v>
      </c>
      <c r="M5" s="69">
        <f t="shared" si="1"/>
        <v>540</v>
      </c>
      <c r="N5" s="74">
        <v>6.2499999999999995E-3</v>
      </c>
      <c r="O5" s="77">
        <v>2.8124999999999995E-3</v>
      </c>
      <c r="P5" s="74">
        <v>4.1666666666666666E-3</v>
      </c>
      <c r="Q5" s="63">
        <v>2.1874999999999998E-3</v>
      </c>
      <c r="R5" s="80">
        <f t="shared" si="2"/>
        <v>1.5416666666666667E-2</v>
      </c>
    </row>
    <row r="6" spans="1:18" ht="14.4" x14ac:dyDescent="0.3">
      <c r="A6" s="51">
        <v>5</v>
      </c>
      <c r="B6" s="21" t="s">
        <v>26</v>
      </c>
      <c r="C6" s="21" t="s">
        <v>28</v>
      </c>
      <c r="D6" s="22">
        <v>2.8240740740740739E-3</v>
      </c>
      <c r="E6" s="63">
        <v>1.0995370370370371E-3</v>
      </c>
      <c r="F6" s="22">
        <v>6.174768518518518E-4</v>
      </c>
      <c r="G6" s="63">
        <v>5.5555555555555551E-5</v>
      </c>
      <c r="H6" s="50">
        <f t="shared" si="0"/>
        <v>4.5966435185185181E-3</v>
      </c>
      <c r="I6" s="81">
        <v>90</v>
      </c>
      <c r="J6" s="67">
        <v>150</v>
      </c>
      <c r="K6" s="27">
        <v>150</v>
      </c>
      <c r="L6" s="67">
        <v>150</v>
      </c>
      <c r="M6" s="69">
        <f t="shared" si="1"/>
        <v>540</v>
      </c>
      <c r="N6" s="74">
        <v>6.2499999999999995E-3</v>
      </c>
      <c r="O6" s="77">
        <v>3.8773148148148143E-3</v>
      </c>
      <c r="P6" s="74">
        <v>4.0624999999999993E-3</v>
      </c>
      <c r="Q6" s="63">
        <v>3.5069444444444445E-3</v>
      </c>
      <c r="R6" s="80">
        <f t="shared" si="2"/>
        <v>1.7696759259259259E-2</v>
      </c>
    </row>
    <row r="7" spans="1:18" ht="14.4" x14ac:dyDescent="0.3">
      <c r="A7" s="51">
        <v>6</v>
      </c>
      <c r="B7" s="21" t="s">
        <v>44</v>
      </c>
      <c r="C7" s="21" t="s">
        <v>45</v>
      </c>
      <c r="D7" s="22">
        <v>1.25E-3</v>
      </c>
      <c r="E7" s="63">
        <v>5.9027777777777778E-4</v>
      </c>
      <c r="F7" s="22">
        <v>7.8449074074074066E-4</v>
      </c>
      <c r="G7" s="63">
        <v>4.7083333333333336E-4</v>
      </c>
      <c r="H7" s="50">
        <f t="shared" si="0"/>
        <v>3.095601851851852E-3</v>
      </c>
      <c r="I7" s="81">
        <v>150</v>
      </c>
      <c r="J7" s="67">
        <v>60</v>
      </c>
      <c r="K7" s="27">
        <v>150</v>
      </c>
      <c r="L7" s="67">
        <v>150</v>
      </c>
      <c r="M7" s="69">
        <f t="shared" si="1"/>
        <v>510</v>
      </c>
      <c r="N7" s="74">
        <v>4.7106481481481478E-3</v>
      </c>
      <c r="O7" s="77">
        <v>4.1666666666666666E-3</v>
      </c>
      <c r="P7" s="74">
        <v>2.3263888888888887E-3</v>
      </c>
      <c r="Q7" s="63">
        <v>1.9560185185185184E-3</v>
      </c>
      <c r="R7" s="80">
        <f t="shared" si="2"/>
        <v>1.315972222222222E-2</v>
      </c>
    </row>
    <row r="8" spans="1:18" ht="14.4" x14ac:dyDescent="0.3">
      <c r="A8" s="51">
        <v>7</v>
      </c>
      <c r="B8" s="21" t="s">
        <v>32</v>
      </c>
      <c r="C8" s="21" t="s">
        <v>33</v>
      </c>
      <c r="D8" s="22">
        <v>1.9212962962962962E-3</v>
      </c>
      <c r="E8" s="77">
        <v>3.3564814814814812E-4</v>
      </c>
      <c r="F8" s="22">
        <v>4.831018518518518E-4</v>
      </c>
      <c r="G8" s="63">
        <v>2.9756944444444443E-4</v>
      </c>
      <c r="H8" s="50">
        <f t="shared" si="0"/>
        <v>3.0376157407407405E-3</v>
      </c>
      <c r="I8" s="81">
        <v>60</v>
      </c>
      <c r="J8" s="67">
        <v>150</v>
      </c>
      <c r="K8" s="27">
        <v>150</v>
      </c>
      <c r="L8" s="67">
        <v>150</v>
      </c>
      <c r="M8" s="69">
        <f t="shared" si="1"/>
        <v>510</v>
      </c>
      <c r="N8" s="74">
        <v>6.2499999999999995E-3</v>
      </c>
      <c r="O8" s="77">
        <v>4.0856481481481481E-3</v>
      </c>
      <c r="P8" s="74">
        <v>3.1944444444444442E-3</v>
      </c>
      <c r="Q8" s="63">
        <v>2.3032407407407407E-3</v>
      </c>
      <c r="R8" s="80">
        <f t="shared" si="2"/>
        <v>1.5833333333333331E-2</v>
      </c>
    </row>
    <row r="9" spans="1:18" ht="14.4" x14ac:dyDescent="0.3">
      <c r="A9" s="51">
        <v>8</v>
      </c>
      <c r="B9" s="21" t="s">
        <v>50</v>
      </c>
      <c r="C9" s="21" t="s">
        <v>106</v>
      </c>
      <c r="D9" s="22">
        <v>1.3310185185185185E-3</v>
      </c>
      <c r="E9" s="77">
        <v>2.5462962962962961E-4</v>
      </c>
      <c r="F9" s="22">
        <v>4.965277777777777E-4</v>
      </c>
      <c r="G9" s="63">
        <v>1.9791666666666669E-4</v>
      </c>
      <c r="H9" s="50">
        <f t="shared" si="0"/>
        <v>2.2800925925925922E-3</v>
      </c>
      <c r="I9" s="81">
        <v>60</v>
      </c>
      <c r="J9" s="67">
        <v>145</v>
      </c>
      <c r="K9" s="27">
        <v>150</v>
      </c>
      <c r="L9" s="67">
        <v>150</v>
      </c>
      <c r="M9" s="69">
        <f t="shared" si="1"/>
        <v>505</v>
      </c>
      <c r="N9" s="74">
        <v>6.2499999999999995E-3</v>
      </c>
      <c r="O9" s="77">
        <v>2.8819444444444444E-3</v>
      </c>
      <c r="P9" s="74">
        <v>2.7893518518518519E-3</v>
      </c>
      <c r="Q9" s="63">
        <v>3.6689814814814814E-3</v>
      </c>
      <c r="R9" s="80">
        <f t="shared" si="2"/>
        <v>1.5590277777777778E-2</v>
      </c>
    </row>
    <row r="10" spans="1:18" ht="14.4" x14ac:dyDescent="0.3">
      <c r="A10" s="51">
        <v>9</v>
      </c>
      <c r="B10" s="21" t="s">
        <v>44</v>
      </c>
      <c r="C10" s="21" t="s">
        <v>46</v>
      </c>
      <c r="D10" s="22">
        <v>1.7592592592592592E-3</v>
      </c>
      <c r="E10" s="77">
        <v>2.4768518518518515E-4</v>
      </c>
      <c r="F10" s="22">
        <v>5.8726851851851854E-4</v>
      </c>
      <c r="G10" s="63">
        <v>1.6481481481481482E-4</v>
      </c>
      <c r="H10" s="50">
        <f t="shared" si="0"/>
        <v>2.7590277777777778E-3</v>
      </c>
      <c r="I10" s="81">
        <v>30</v>
      </c>
      <c r="J10" s="67">
        <v>150</v>
      </c>
      <c r="K10" s="27">
        <v>150</v>
      </c>
      <c r="L10" s="67">
        <v>150</v>
      </c>
      <c r="M10" s="69">
        <f t="shared" si="1"/>
        <v>480</v>
      </c>
      <c r="N10" s="74">
        <v>6.2499999999999995E-3</v>
      </c>
      <c r="O10" s="77">
        <v>2.4953703703703705E-3</v>
      </c>
      <c r="P10" s="74">
        <v>1.7013888888888892E-3</v>
      </c>
      <c r="Q10" s="63">
        <v>2.8240740740740739E-3</v>
      </c>
      <c r="R10" s="80">
        <f t="shared" si="2"/>
        <v>1.3270833333333334E-2</v>
      </c>
    </row>
    <row r="11" spans="1:18" ht="14.4" x14ac:dyDescent="0.3">
      <c r="A11" s="51">
        <v>10</v>
      </c>
      <c r="B11" s="21" t="s">
        <v>97</v>
      </c>
      <c r="C11" s="21" t="s">
        <v>98</v>
      </c>
      <c r="D11" s="22">
        <v>2.9166666666666668E-3</v>
      </c>
      <c r="E11" s="77">
        <v>2.4305555555555552E-4</v>
      </c>
      <c r="F11" s="22">
        <v>4.2685185185185187E-4</v>
      </c>
      <c r="G11" s="63">
        <v>2.5613425925925923E-4</v>
      </c>
      <c r="H11" s="50">
        <f t="shared" si="0"/>
        <v>3.8427083333333334E-3</v>
      </c>
      <c r="I11" s="81">
        <v>60</v>
      </c>
      <c r="J11" s="67">
        <v>150</v>
      </c>
      <c r="K11" s="27">
        <v>150</v>
      </c>
      <c r="L11" s="67">
        <v>120</v>
      </c>
      <c r="M11" s="69">
        <f t="shared" si="1"/>
        <v>480</v>
      </c>
      <c r="N11" s="74">
        <v>6.2499999999999995E-3</v>
      </c>
      <c r="O11" s="77">
        <v>2.673611111111111E-3</v>
      </c>
      <c r="P11" s="74">
        <v>1.8055555555555557E-3</v>
      </c>
      <c r="Q11" s="63">
        <v>4.1666666666666666E-3</v>
      </c>
      <c r="R11" s="80">
        <f t="shared" si="2"/>
        <v>1.4895833333333334E-2</v>
      </c>
    </row>
    <row r="12" spans="1:18" ht="14.4" x14ac:dyDescent="0.3">
      <c r="A12" s="51">
        <v>11</v>
      </c>
      <c r="B12" s="21" t="s">
        <v>34</v>
      </c>
      <c r="C12" s="21" t="s">
        <v>25</v>
      </c>
      <c r="D12" s="22">
        <v>1.3310185185185185E-3</v>
      </c>
      <c r="E12" s="63">
        <v>1.3657407407407409E-3</v>
      </c>
      <c r="F12" s="22">
        <v>1.6196759259259261E-3</v>
      </c>
      <c r="G12" s="63">
        <v>1.6782407407407406E-4</v>
      </c>
      <c r="H12" s="50">
        <f t="shared" si="0"/>
        <v>4.484259259259259E-3</v>
      </c>
      <c r="I12" s="81">
        <v>120</v>
      </c>
      <c r="J12" s="67">
        <v>60</v>
      </c>
      <c r="K12" s="27">
        <v>150</v>
      </c>
      <c r="L12" s="67">
        <v>150</v>
      </c>
      <c r="M12" s="69">
        <f t="shared" si="1"/>
        <v>480</v>
      </c>
      <c r="N12" s="74">
        <v>6.2499999999999995E-3</v>
      </c>
      <c r="O12" s="77">
        <v>4.1666666666666666E-3</v>
      </c>
      <c r="P12" s="74">
        <v>3.3564814814814811E-3</v>
      </c>
      <c r="Q12" s="63">
        <v>3.8078703703703707E-3</v>
      </c>
      <c r="R12" s="80">
        <f t="shared" si="2"/>
        <v>1.7581018518518517E-2</v>
      </c>
    </row>
    <row r="13" spans="1:18" ht="14.4" x14ac:dyDescent="0.3">
      <c r="A13" s="51">
        <v>12</v>
      </c>
      <c r="B13" s="21" t="s">
        <v>50</v>
      </c>
      <c r="C13" s="21" t="s">
        <v>107</v>
      </c>
      <c r="D13" s="22">
        <v>1.6435185185185183E-3</v>
      </c>
      <c r="E13" s="63">
        <v>6.018518518518519E-4</v>
      </c>
      <c r="F13" s="22">
        <v>2.5918981481481479E-3</v>
      </c>
      <c r="G13" s="63">
        <v>1.7337962962962964E-4</v>
      </c>
      <c r="H13" s="50">
        <f t="shared" si="0"/>
        <v>5.0106481481481478E-3</v>
      </c>
      <c r="I13" s="81">
        <v>90</v>
      </c>
      <c r="J13" s="67">
        <v>150</v>
      </c>
      <c r="K13" s="27">
        <v>120</v>
      </c>
      <c r="L13" s="67">
        <v>120</v>
      </c>
      <c r="M13" s="69">
        <f t="shared" si="1"/>
        <v>480</v>
      </c>
      <c r="N13" s="74">
        <v>6.2499999999999995E-3</v>
      </c>
      <c r="O13" s="77">
        <v>3.0208333333333333E-3</v>
      </c>
      <c r="P13" s="74">
        <v>4.1666666666666666E-3</v>
      </c>
      <c r="Q13" s="63">
        <v>4.1666666666666666E-3</v>
      </c>
      <c r="R13" s="80">
        <f t="shared" si="2"/>
        <v>1.7604166666666664E-2</v>
      </c>
    </row>
    <row r="14" spans="1:18" ht="14.4" x14ac:dyDescent="0.3">
      <c r="A14" s="51">
        <v>13</v>
      </c>
      <c r="B14" s="21" t="s">
        <v>29</v>
      </c>
      <c r="C14" s="21" t="s">
        <v>30</v>
      </c>
      <c r="D14" s="22">
        <v>1.3310185185185185E-3</v>
      </c>
      <c r="E14" s="77">
        <v>3.8194444444444446E-4</v>
      </c>
      <c r="F14" s="22">
        <v>6.5914351851851854E-4</v>
      </c>
      <c r="G14" s="63">
        <v>3.3680555555555563E-4</v>
      </c>
      <c r="H14" s="50">
        <f t="shared" si="0"/>
        <v>2.708912037037037E-3</v>
      </c>
      <c r="I14" s="81">
        <v>30</v>
      </c>
      <c r="J14" s="67">
        <v>145</v>
      </c>
      <c r="K14" s="27">
        <v>150</v>
      </c>
      <c r="L14" s="67">
        <v>150</v>
      </c>
      <c r="M14" s="69">
        <f t="shared" si="1"/>
        <v>475</v>
      </c>
      <c r="N14" s="74">
        <v>6.2499999999999995E-3</v>
      </c>
      <c r="O14" s="77">
        <v>3.9236111111111112E-3</v>
      </c>
      <c r="P14" s="74">
        <v>2.3032407407407407E-3</v>
      </c>
      <c r="Q14" s="63">
        <v>3.1597222222222222E-3</v>
      </c>
      <c r="R14" s="80">
        <f t="shared" si="2"/>
        <v>1.5636574074074074E-2</v>
      </c>
    </row>
    <row r="15" spans="1:18" ht="14.4" x14ac:dyDescent="0.3">
      <c r="A15" s="51">
        <v>14</v>
      </c>
      <c r="B15" s="21" t="s">
        <v>29</v>
      </c>
      <c r="C15" s="21" t="s">
        <v>31</v>
      </c>
      <c r="D15" s="22">
        <v>2.8935185185185188E-3</v>
      </c>
      <c r="E15" s="77">
        <v>7.291666666666667E-4</v>
      </c>
      <c r="F15" s="22">
        <v>4.2094907407407402E-4</v>
      </c>
      <c r="G15" s="63">
        <v>1.8715277777777781E-4</v>
      </c>
      <c r="H15" s="50">
        <f t="shared" si="0"/>
        <v>4.2307870370370364E-3</v>
      </c>
      <c r="I15" s="81">
        <v>30</v>
      </c>
      <c r="J15" s="67">
        <v>140</v>
      </c>
      <c r="K15" s="27">
        <v>120</v>
      </c>
      <c r="L15" s="67">
        <v>150</v>
      </c>
      <c r="M15" s="69">
        <f t="shared" si="1"/>
        <v>440</v>
      </c>
      <c r="N15" s="74">
        <v>6.2499999999999995E-3</v>
      </c>
      <c r="O15" s="77">
        <v>4.1666666666666666E-3</v>
      </c>
      <c r="P15" s="74">
        <v>4.1666666666666666E-3</v>
      </c>
      <c r="Q15" s="63">
        <v>3.0787037037037037E-3</v>
      </c>
      <c r="R15" s="80">
        <f t="shared" si="2"/>
        <v>1.7662037037037039E-2</v>
      </c>
    </row>
    <row r="16" spans="1:18" ht="14.4" x14ac:dyDescent="0.3">
      <c r="A16" s="51">
        <v>15</v>
      </c>
      <c r="B16" s="21" t="s">
        <v>26</v>
      </c>
      <c r="C16" s="21" t="s">
        <v>117</v>
      </c>
      <c r="D16" s="22">
        <v>2.0023148148148148E-3</v>
      </c>
      <c r="E16" s="77">
        <v>6.2500000000000001E-4</v>
      </c>
      <c r="F16" s="22">
        <v>8.1018518518518516E-4</v>
      </c>
      <c r="G16" s="63">
        <v>8.1134259259259256E-5</v>
      </c>
      <c r="H16" s="50">
        <f t="shared" si="0"/>
        <v>3.5186342592592591E-3</v>
      </c>
      <c r="I16" s="81">
        <v>60</v>
      </c>
      <c r="J16" s="67">
        <v>60</v>
      </c>
      <c r="K16" s="27">
        <v>150</v>
      </c>
      <c r="L16" s="67">
        <v>150</v>
      </c>
      <c r="M16" s="69">
        <f t="shared" si="1"/>
        <v>420</v>
      </c>
      <c r="N16" s="74">
        <v>6.2499999999999995E-3</v>
      </c>
      <c r="O16" s="77">
        <v>4.1666666666666666E-3</v>
      </c>
      <c r="P16" s="74">
        <v>2.7083333333333334E-3</v>
      </c>
      <c r="Q16" s="63">
        <v>3.1597222222222222E-3</v>
      </c>
      <c r="R16" s="80">
        <f t="shared" si="2"/>
        <v>1.6284722222222221E-2</v>
      </c>
    </row>
    <row r="17" spans="1:18" ht="14.4" x14ac:dyDescent="0.3">
      <c r="A17" s="51">
        <v>16</v>
      </c>
      <c r="B17" s="21" t="s">
        <v>21</v>
      </c>
      <c r="C17" s="21" t="s">
        <v>23</v>
      </c>
      <c r="D17" s="22">
        <v>9.1435185185185185E-4</v>
      </c>
      <c r="E17" s="77">
        <v>1.4120370370370369E-3</v>
      </c>
      <c r="F17" s="22">
        <v>6.5972222222222213E-4</v>
      </c>
      <c r="G17" s="63">
        <v>8.6782407407407414E-4</v>
      </c>
      <c r="H17" s="50">
        <f t="shared" si="0"/>
        <v>3.8539351851851851E-3</v>
      </c>
      <c r="I17" s="81">
        <v>60</v>
      </c>
      <c r="J17" s="67">
        <v>60</v>
      </c>
      <c r="K17" s="27">
        <v>150</v>
      </c>
      <c r="L17" s="67">
        <v>150</v>
      </c>
      <c r="M17" s="69">
        <f t="shared" si="1"/>
        <v>420</v>
      </c>
      <c r="N17" s="74">
        <v>6.2499999999999995E-3</v>
      </c>
      <c r="O17" s="77">
        <v>4.1666666666666666E-3</v>
      </c>
      <c r="P17" s="74">
        <v>2.4652777777777776E-3</v>
      </c>
      <c r="Q17" s="63">
        <v>3.7268518518518514E-3</v>
      </c>
      <c r="R17" s="80">
        <f t="shared" si="2"/>
        <v>1.6608796296296295E-2</v>
      </c>
    </row>
    <row r="18" spans="1:18" ht="14.4" x14ac:dyDescent="0.3">
      <c r="A18" s="51">
        <v>17</v>
      </c>
      <c r="B18" s="21" t="s">
        <v>21</v>
      </c>
      <c r="C18" s="21" t="s">
        <v>24</v>
      </c>
      <c r="D18" s="22">
        <v>0</v>
      </c>
      <c r="E18" s="77">
        <v>7.175925925925927E-4</v>
      </c>
      <c r="F18" s="22">
        <v>3.4803240740740736E-4</v>
      </c>
      <c r="G18" s="63">
        <v>2.3217592592592593E-4</v>
      </c>
      <c r="H18" s="50">
        <f t="shared" si="0"/>
        <v>1.2978009259259262E-3</v>
      </c>
      <c r="I18" s="81">
        <v>0</v>
      </c>
      <c r="J18" s="67">
        <v>90</v>
      </c>
      <c r="K18" s="27">
        <v>150</v>
      </c>
      <c r="L18" s="67">
        <v>150</v>
      </c>
      <c r="M18" s="69">
        <f t="shared" si="1"/>
        <v>390</v>
      </c>
      <c r="N18" s="74">
        <v>6.2499999999999995E-3</v>
      </c>
      <c r="O18" s="77">
        <v>4.1666666666666666E-3</v>
      </c>
      <c r="P18" s="74">
        <v>2.0138888888888888E-3</v>
      </c>
      <c r="Q18" s="63">
        <v>2.8472222222222219E-3</v>
      </c>
      <c r="R18" s="80">
        <f t="shared" si="2"/>
        <v>1.5277777777777777E-2</v>
      </c>
    </row>
    <row r="19" spans="1:18" ht="14.4" x14ac:dyDescent="0.3">
      <c r="A19" s="51">
        <v>18</v>
      </c>
      <c r="B19" s="21" t="s">
        <v>47</v>
      </c>
      <c r="C19" s="21" t="s">
        <v>49</v>
      </c>
      <c r="D19" s="22">
        <v>1.4583333333333334E-3</v>
      </c>
      <c r="E19" s="77">
        <v>1.0416666666666667E-3</v>
      </c>
      <c r="F19" s="22">
        <v>5.6817129629629633E-4</v>
      </c>
      <c r="G19" s="63">
        <v>1.7418981481481485E-4</v>
      </c>
      <c r="H19" s="50">
        <f t="shared" si="0"/>
        <v>3.2423611111111112E-3</v>
      </c>
      <c r="I19" s="81">
        <v>30</v>
      </c>
      <c r="J19" s="67">
        <v>60</v>
      </c>
      <c r="K19" s="27">
        <v>150</v>
      </c>
      <c r="L19" s="67">
        <v>150</v>
      </c>
      <c r="M19" s="69">
        <f t="shared" si="1"/>
        <v>390</v>
      </c>
      <c r="N19" s="74">
        <v>6.2499999999999995E-3</v>
      </c>
      <c r="O19" s="77">
        <v>4.1666666666666666E-3</v>
      </c>
      <c r="P19" s="74">
        <v>2.5925925925925925E-3</v>
      </c>
      <c r="Q19" s="63">
        <v>3.4953703703703705E-3</v>
      </c>
      <c r="R19" s="80">
        <f t="shared" si="2"/>
        <v>1.650462962962963E-2</v>
      </c>
    </row>
    <row r="20" spans="1:18" ht="14.4" x14ac:dyDescent="0.3">
      <c r="A20" s="51">
        <v>19</v>
      </c>
      <c r="B20" s="21" t="s">
        <v>21</v>
      </c>
      <c r="C20" s="21" t="s">
        <v>22</v>
      </c>
      <c r="D20" s="22">
        <v>2.615740740740741E-3</v>
      </c>
      <c r="E20" s="63">
        <v>1.4699074074074074E-3</v>
      </c>
      <c r="F20" s="22">
        <v>1.8881944444444443E-3</v>
      </c>
      <c r="G20" s="63">
        <v>1.8622685185185184E-4</v>
      </c>
      <c r="H20" s="50">
        <f t="shared" si="0"/>
        <v>6.1600694444444437E-3</v>
      </c>
      <c r="I20" s="81">
        <v>90</v>
      </c>
      <c r="J20" s="67">
        <v>30</v>
      </c>
      <c r="K20" s="27">
        <v>120</v>
      </c>
      <c r="L20" s="67">
        <v>150</v>
      </c>
      <c r="M20" s="69">
        <f t="shared" si="1"/>
        <v>390</v>
      </c>
      <c r="N20" s="74">
        <v>6.2499999999999995E-3</v>
      </c>
      <c r="O20" s="77">
        <v>4.1666666666666666E-3</v>
      </c>
      <c r="P20" s="74">
        <v>4.1666666666666666E-3</v>
      </c>
      <c r="Q20" s="63">
        <v>3.6111111111111114E-3</v>
      </c>
      <c r="R20" s="80">
        <f t="shared" si="2"/>
        <v>1.8194444444444444E-2</v>
      </c>
    </row>
    <row r="21" spans="1:18" ht="14.4" x14ac:dyDescent="0.3">
      <c r="A21" s="51">
        <v>20</v>
      </c>
      <c r="B21" s="21" t="s">
        <v>42</v>
      </c>
      <c r="C21" s="21" t="s">
        <v>43</v>
      </c>
      <c r="D21" s="22">
        <v>0</v>
      </c>
      <c r="E21" s="77">
        <v>7.175925925925927E-4</v>
      </c>
      <c r="F21" s="22">
        <v>5.8287037037037042E-4</v>
      </c>
      <c r="G21" s="63">
        <v>3.0520833333333333E-4</v>
      </c>
      <c r="H21" s="50">
        <f t="shared" si="0"/>
        <v>1.6056712962962964E-3</v>
      </c>
      <c r="I21" s="81">
        <v>0</v>
      </c>
      <c r="J21" s="67">
        <v>125</v>
      </c>
      <c r="K21" s="27">
        <v>120</v>
      </c>
      <c r="L21" s="67">
        <v>120</v>
      </c>
      <c r="M21" s="69">
        <f t="shared" si="1"/>
        <v>365</v>
      </c>
      <c r="N21" s="74">
        <v>6.2499999999999995E-3</v>
      </c>
      <c r="O21" s="77">
        <v>4.1666666666666666E-3</v>
      </c>
      <c r="P21" s="74">
        <v>4.1666666666666666E-3</v>
      </c>
      <c r="Q21" s="63">
        <v>4.1666666666666666E-3</v>
      </c>
      <c r="R21" s="80">
        <f t="shared" si="2"/>
        <v>1.8749999999999999E-2</v>
      </c>
    </row>
    <row r="22" spans="1:18" ht="14.4" x14ac:dyDescent="0.3">
      <c r="A22" s="51">
        <v>21</v>
      </c>
      <c r="B22" s="21" t="s">
        <v>47</v>
      </c>
      <c r="C22" s="21" t="s">
        <v>48</v>
      </c>
      <c r="D22" s="22">
        <v>2.8240740740740739E-3</v>
      </c>
      <c r="E22" s="77">
        <v>4.2476851851851855E-4</v>
      </c>
      <c r="F22" s="22">
        <v>4.1863425925925927E-4</v>
      </c>
      <c r="G22" s="63">
        <v>2.0370370370370373E-3</v>
      </c>
      <c r="H22" s="50">
        <f t="shared" si="0"/>
        <v>5.7045138888888892E-3</v>
      </c>
      <c r="I22" s="81">
        <v>30</v>
      </c>
      <c r="J22" s="67">
        <v>60</v>
      </c>
      <c r="K22" s="27">
        <v>150</v>
      </c>
      <c r="L22" s="67">
        <v>120</v>
      </c>
      <c r="M22" s="69">
        <f t="shared" si="1"/>
        <v>360</v>
      </c>
      <c r="N22" s="74">
        <v>6.2499999999999995E-3</v>
      </c>
      <c r="O22" s="77">
        <v>4.1666666666666666E-3</v>
      </c>
      <c r="P22" s="74">
        <v>1.712962962962963E-3</v>
      </c>
      <c r="Q22" s="63">
        <v>4.1666666666666666E-3</v>
      </c>
      <c r="R22" s="80">
        <f t="shared" si="2"/>
        <v>1.6296296296296295E-2</v>
      </c>
    </row>
    <row r="23" spans="1:18" ht="14.4" x14ac:dyDescent="0.3">
      <c r="A23" s="51">
        <v>22</v>
      </c>
      <c r="B23" s="21" t="s">
        <v>21</v>
      </c>
      <c r="C23" s="21" t="s">
        <v>25</v>
      </c>
      <c r="D23" s="22">
        <v>0</v>
      </c>
      <c r="E23" s="77">
        <v>1.3657407407407409E-3</v>
      </c>
      <c r="F23" s="22">
        <v>4.241898148148148E-4</v>
      </c>
      <c r="G23" s="63">
        <v>1.9675925925925926E-4</v>
      </c>
      <c r="H23" s="50">
        <f t="shared" si="0"/>
        <v>1.9866898148148148E-3</v>
      </c>
      <c r="I23" s="81">
        <v>0</v>
      </c>
      <c r="J23" s="67">
        <v>60</v>
      </c>
      <c r="K23" s="27">
        <v>150</v>
      </c>
      <c r="L23" s="67">
        <v>120</v>
      </c>
      <c r="M23" s="69">
        <f t="shared" si="1"/>
        <v>330</v>
      </c>
      <c r="N23" s="74">
        <v>6.2499999999999995E-3</v>
      </c>
      <c r="O23" s="77">
        <v>4.1666666666666666E-3</v>
      </c>
      <c r="P23" s="74">
        <v>4.1203703703703706E-3</v>
      </c>
      <c r="Q23" s="63">
        <v>4.1666666666666666E-3</v>
      </c>
      <c r="R23" s="80">
        <f t="shared" si="2"/>
        <v>1.8703703703703702E-2</v>
      </c>
    </row>
    <row r="24" spans="1:18" ht="14.4" x14ac:dyDescent="0.3">
      <c r="A24" s="51">
        <v>23</v>
      </c>
      <c r="B24" s="21" t="s">
        <v>124</v>
      </c>
      <c r="C24" s="21" t="s">
        <v>125</v>
      </c>
      <c r="D24" s="22">
        <v>1.9328703703703704E-3</v>
      </c>
      <c r="E24" s="63">
        <v>4.6296296296296293E-4</v>
      </c>
      <c r="F24" s="22"/>
      <c r="G24" s="77"/>
      <c r="H24" s="50">
        <f t="shared" si="0"/>
        <v>2.3958333333333331E-3</v>
      </c>
      <c r="I24" s="81">
        <v>150</v>
      </c>
      <c r="J24" s="67">
        <v>150</v>
      </c>
      <c r="K24" s="24"/>
      <c r="L24" s="67"/>
      <c r="M24" s="69">
        <f t="shared" si="1"/>
        <v>300</v>
      </c>
      <c r="N24" s="74">
        <v>5.943518518518519E-3</v>
      </c>
      <c r="O24" s="77">
        <v>3.472222222222222E-3</v>
      </c>
      <c r="P24" s="77"/>
      <c r="Q24" s="77"/>
      <c r="R24" s="80">
        <f t="shared" si="2"/>
        <v>9.4157407407407419E-3</v>
      </c>
    </row>
    <row r="25" spans="1:18" ht="14.4" x14ac:dyDescent="0.3">
      <c r="A25" s="51">
        <v>24</v>
      </c>
      <c r="B25" s="21" t="s">
        <v>114</v>
      </c>
      <c r="C25" s="21" t="s">
        <v>115</v>
      </c>
      <c r="D25" s="22">
        <v>0</v>
      </c>
      <c r="E25" s="77">
        <v>3.6805555555555555E-4</v>
      </c>
      <c r="F25" s="22">
        <v>8.8576388888888895E-4</v>
      </c>
      <c r="G25" s="63"/>
      <c r="H25" s="50">
        <f t="shared" si="0"/>
        <v>1.2538194444444446E-3</v>
      </c>
      <c r="I25" s="81">
        <v>0</v>
      </c>
      <c r="J25" s="67">
        <v>150</v>
      </c>
      <c r="K25" s="27">
        <v>150</v>
      </c>
      <c r="L25" s="67"/>
      <c r="M25" s="69">
        <f t="shared" si="1"/>
        <v>300</v>
      </c>
      <c r="N25" s="74">
        <v>6.2499999999999995E-3</v>
      </c>
      <c r="O25" s="77">
        <v>2.7662037037037034E-3</v>
      </c>
      <c r="P25" s="74">
        <v>2.1180555555555553E-3</v>
      </c>
      <c r="Q25" s="63"/>
      <c r="R25" s="80">
        <f t="shared" si="2"/>
        <v>1.1134259259259259E-2</v>
      </c>
    </row>
    <row r="26" spans="1:18" ht="14.4" x14ac:dyDescent="0.3">
      <c r="A26" s="51">
        <v>25</v>
      </c>
      <c r="B26" s="54" t="s">
        <v>37</v>
      </c>
      <c r="C26" s="54" t="s">
        <v>38</v>
      </c>
      <c r="D26" s="58">
        <v>2.3032407407407407E-3</v>
      </c>
      <c r="E26" s="82">
        <v>1.0879629629629629E-3</v>
      </c>
      <c r="F26" s="22">
        <v>2.9050925925925928E-3</v>
      </c>
      <c r="G26" s="63">
        <v>1.8335648148148148E-3</v>
      </c>
      <c r="H26" s="83">
        <f t="shared" si="0"/>
        <v>8.129861111111112E-3</v>
      </c>
      <c r="I26" s="84">
        <v>60</v>
      </c>
      <c r="J26" s="85">
        <v>30</v>
      </c>
      <c r="K26" s="27">
        <v>90</v>
      </c>
      <c r="L26" s="67">
        <v>90</v>
      </c>
      <c r="M26" s="86">
        <f t="shared" si="1"/>
        <v>270</v>
      </c>
      <c r="N26" s="75">
        <v>6.2499999999999995E-3</v>
      </c>
      <c r="O26" s="82">
        <v>4.1666666666666666E-3</v>
      </c>
      <c r="P26" s="74">
        <v>4.1666666666666666E-3</v>
      </c>
      <c r="Q26" s="63">
        <v>4.1666666666666666E-3</v>
      </c>
      <c r="R26" s="87">
        <f t="shared" si="2"/>
        <v>1.8749999999999999E-2</v>
      </c>
    </row>
    <row r="27" spans="1:18" ht="14.4" x14ac:dyDescent="0.3">
      <c r="A27" s="51">
        <v>26</v>
      </c>
      <c r="B27" s="21" t="s">
        <v>89</v>
      </c>
      <c r="C27" s="21" t="s">
        <v>164</v>
      </c>
      <c r="D27" s="22"/>
      <c r="E27" s="63"/>
      <c r="F27" s="22">
        <v>5.3877314814814814E-4</v>
      </c>
      <c r="G27" s="63">
        <v>6.3726851851851857E-4</v>
      </c>
      <c r="H27" s="50">
        <f t="shared" si="0"/>
        <v>1.1760416666666668E-3</v>
      </c>
      <c r="I27" s="69"/>
      <c r="J27" s="67"/>
      <c r="K27" s="27">
        <v>120</v>
      </c>
      <c r="L27" s="67">
        <v>85</v>
      </c>
      <c r="M27" s="69">
        <f t="shared" si="1"/>
        <v>205</v>
      </c>
      <c r="N27" s="74"/>
      <c r="O27" s="77"/>
      <c r="P27" s="74">
        <v>4.1666666666666666E-3</v>
      </c>
      <c r="Q27" s="63">
        <v>4.1666666666666666E-3</v>
      </c>
      <c r="R27" s="80">
        <f t="shared" si="2"/>
        <v>8.3333333333333332E-3</v>
      </c>
    </row>
    <row r="28" spans="1:18" ht="14.4" x14ac:dyDescent="0.3">
      <c r="A28" s="51">
        <v>27</v>
      </c>
      <c r="B28" s="21" t="s">
        <v>150</v>
      </c>
      <c r="C28" s="21" t="s">
        <v>166</v>
      </c>
      <c r="D28" s="21"/>
      <c r="E28" s="67"/>
      <c r="F28" s="22"/>
      <c r="G28" s="63">
        <v>5.9722222222222234E-5</v>
      </c>
      <c r="H28" s="50">
        <f t="shared" si="0"/>
        <v>5.9722222222222234E-5</v>
      </c>
      <c r="I28" s="67"/>
      <c r="J28" s="67"/>
      <c r="K28" s="26"/>
      <c r="L28" s="67">
        <v>120</v>
      </c>
      <c r="M28" s="69">
        <f t="shared" si="1"/>
        <v>120</v>
      </c>
      <c r="N28" s="67"/>
      <c r="O28" s="67"/>
      <c r="P28" s="63"/>
      <c r="Q28" s="63">
        <v>4.1666666666666666E-3</v>
      </c>
      <c r="R28" s="80">
        <f t="shared" si="2"/>
        <v>4.1666666666666666E-3</v>
      </c>
    </row>
  </sheetData>
  <sortState xmlns:xlrd2="http://schemas.microsoft.com/office/spreadsheetml/2017/richdata2" ref="A2:R28">
    <sortCondition descending="1" ref="M2:M28"/>
    <sortCondition ref="R2:R28"/>
    <sortCondition ref="H2:H28"/>
  </sortState>
  <pageMargins left="0.25" right="0.25" top="0.75" bottom="0.75" header="0.3" footer="0.3"/>
  <pageSetup scale="68" fitToHeight="0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="80" zoomScaleNormal="80" workbookViewId="0">
      <selection activeCell="K39" sqref="K39"/>
    </sheetView>
  </sheetViews>
  <sheetFormatPr defaultRowHeight="13.8" x14ac:dyDescent="0.25"/>
  <cols>
    <col min="1" max="1" width="5.09765625" customWidth="1"/>
    <col min="2" max="2" width="14.69921875" customWidth="1"/>
    <col min="8" max="11" width="9" style="68"/>
    <col min="12" max="12" width="10.59765625" style="68" customWidth="1"/>
    <col min="13" max="15" width="9" style="68"/>
    <col min="16" max="16" width="9.3984375" style="68" customWidth="1"/>
    <col min="17" max="17" width="10.09765625" style="68" customWidth="1"/>
    <col min="18" max="18" width="9" style="68"/>
  </cols>
  <sheetData>
    <row r="1" spans="1:18" ht="14.4" x14ac:dyDescent="0.3">
      <c r="A1" s="33"/>
      <c r="B1" s="33" t="s">
        <v>0</v>
      </c>
      <c r="C1" s="33" t="s">
        <v>1</v>
      </c>
      <c r="D1" s="33" t="s">
        <v>10</v>
      </c>
      <c r="E1" s="33" t="s">
        <v>11</v>
      </c>
      <c r="F1" s="33" t="s">
        <v>168</v>
      </c>
      <c r="G1" s="33" t="s">
        <v>169</v>
      </c>
      <c r="H1" s="94" t="s">
        <v>12</v>
      </c>
      <c r="I1" s="91" t="s">
        <v>13</v>
      </c>
      <c r="J1" s="93" t="s">
        <v>14</v>
      </c>
      <c r="K1" s="93" t="s">
        <v>168</v>
      </c>
      <c r="L1" s="93" t="s">
        <v>169</v>
      </c>
      <c r="M1" s="94" t="s">
        <v>19</v>
      </c>
      <c r="N1" s="93" t="s">
        <v>15</v>
      </c>
      <c r="O1" s="93" t="s">
        <v>16</v>
      </c>
      <c r="P1" s="93" t="s">
        <v>168</v>
      </c>
      <c r="Q1" s="93" t="s">
        <v>169</v>
      </c>
      <c r="R1" s="94" t="s">
        <v>9</v>
      </c>
    </row>
    <row r="2" spans="1:18" ht="14.4" x14ac:dyDescent="0.3">
      <c r="A2" s="33">
        <v>1</v>
      </c>
      <c r="B2" s="36" t="s">
        <v>39</v>
      </c>
      <c r="C2" s="36" t="s">
        <v>54</v>
      </c>
      <c r="D2" s="37">
        <v>3.2581018518518511E-4</v>
      </c>
      <c r="E2" s="37">
        <v>5.0000000000000012E-4</v>
      </c>
      <c r="F2" s="37">
        <v>6.8067129629629641E-4</v>
      </c>
      <c r="G2" s="37">
        <v>3.0138888888888885E-4</v>
      </c>
      <c r="H2" s="76">
        <f t="shared" ref="H2:H23" si="0">SUM(D2:G2)</f>
        <v>1.8078703703703705E-3</v>
      </c>
      <c r="I2" s="71">
        <v>180</v>
      </c>
      <c r="J2" s="72">
        <v>180</v>
      </c>
      <c r="K2" s="72">
        <v>180</v>
      </c>
      <c r="L2" s="72">
        <v>180</v>
      </c>
      <c r="M2" s="71">
        <f t="shared" ref="M2:M28" si="1">SUM(I2:L2)</f>
        <v>720</v>
      </c>
      <c r="N2" s="88">
        <v>1.9212962962962962E-3</v>
      </c>
      <c r="O2" s="88">
        <v>2.6620370370370374E-3</v>
      </c>
      <c r="P2" s="88">
        <v>2.673611111111111E-3</v>
      </c>
      <c r="Q2" s="88">
        <v>1.8865740740740742E-3</v>
      </c>
      <c r="R2" s="76">
        <f t="shared" ref="R2:R28" si="2">SUM(N2:Q2)</f>
        <v>9.1435185185185178E-3</v>
      </c>
    </row>
    <row r="3" spans="1:18" ht="14.4" x14ac:dyDescent="0.3">
      <c r="A3" s="33">
        <v>2</v>
      </c>
      <c r="B3" s="36" t="s">
        <v>42</v>
      </c>
      <c r="C3" s="36" t="s">
        <v>110</v>
      </c>
      <c r="D3" s="37">
        <v>2.3379629629629629E-4</v>
      </c>
      <c r="E3" s="37">
        <v>2.199074074074074E-4</v>
      </c>
      <c r="F3" s="37">
        <v>6.6782407407407404E-4</v>
      </c>
      <c r="G3" s="37">
        <v>4.5138888888888892E-4</v>
      </c>
      <c r="H3" s="76">
        <f t="shared" si="0"/>
        <v>1.5729166666666667E-3</v>
      </c>
      <c r="I3" s="71">
        <v>180</v>
      </c>
      <c r="J3" s="72">
        <v>175</v>
      </c>
      <c r="K3" s="72">
        <v>180</v>
      </c>
      <c r="L3" s="72">
        <v>180</v>
      </c>
      <c r="M3" s="71">
        <f t="shared" si="1"/>
        <v>715</v>
      </c>
      <c r="N3" s="88">
        <v>2.7056712962962963E-3</v>
      </c>
      <c r="O3" s="88">
        <v>3.7268518518518514E-3</v>
      </c>
      <c r="P3" s="88">
        <v>2.5115740740740741E-3</v>
      </c>
      <c r="Q3" s="88">
        <v>3.8773148148148143E-3</v>
      </c>
      <c r="R3" s="76">
        <f t="shared" si="2"/>
        <v>1.2821412037037036E-2</v>
      </c>
    </row>
    <row r="4" spans="1:18" ht="14.4" x14ac:dyDescent="0.3">
      <c r="A4" s="33">
        <v>3</v>
      </c>
      <c r="B4" s="36" t="s">
        <v>52</v>
      </c>
      <c r="C4" s="36" t="s">
        <v>68</v>
      </c>
      <c r="D4" s="37">
        <v>1.6284722222222224E-4</v>
      </c>
      <c r="E4" s="37">
        <v>3.1250000000000001E-4</v>
      </c>
      <c r="F4" s="37">
        <v>4.2326388888888888E-4</v>
      </c>
      <c r="G4" s="37">
        <v>1.8206018518518517E-4</v>
      </c>
      <c r="H4" s="76">
        <f t="shared" si="0"/>
        <v>1.0806712962962962E-3</v>
      </c>
      <c r="I4" s="71">
        <v>150</v>
      </c>
      <c r="J4" s="72">
        <v>180</v>
      </c>
      <c r="K4" s="72">
        <v>180</v>
      </c>
      <c r="L4" s="72">
        <v>180</v>
      </c>
      <c r="M4" s="71">
        <f t="shared" si="1"/>
        <v>690</v>
      </c>
      <c r="N4" s="88">
        <v>4.0509259259259257E-3</v>
      </c>
      <c r="O4" s="88">
        <v>3.4606481481481485E-3</v>
      </c>
      <c r="P4" s="88">
        <v>1.6666666666666668E-3</v>
      </c>
      <c r="Q4" s="88">
        <v>2.5925925925925925E-3</v>
      </c>
      <c r="R4" s="76">
        <f t="shared" si="2"/>
        <v>1.1770833333333333E-2</v>
      </c>
    </row>
    <row r="5" spans="1:18" ht="14.4" x14ac:dyDescent="0.3">
      <c r="A5" s="33">
        <v>4</v>
      </c>
      <c r="B5" s="36" t="s">
        <v>34</v>
      </c>
      <c r="C5" s="36" t="s">
        <v>53</v>
      </c>
      <c r="D5" s="37">
        <v>2.2222222222222221E-4</v>
      </c>
      <c r="E5" s="37">
        <v>5.3240740740740744E-4</v>
      </c>
      <c r="F5" s="37">
        <v>5.4490740740740736E-4</v>
      </c>
      <c r="G5" s="37">
        <v>2.3703703703703701E-4</v>
      </c>
      <c r="H5" s="76">
        <f t="shared" si="0"/>
        <v>1.5365740740740739E-3</v>
      </c>
      <c r="I5" s="71">
        <v>150</v>
      </c>
      <c r="J5" s="72">
        <v>180</v>
      </c>
      <c r="K5" s="72">
        <v>180</v>
      </c>
      <c r="L5" s="72">
        <v>180</v>
      </c>
      <c r="M5" s="71">
        <f t="shared" si="1"/>
        <v>690</v>
      </c>
      <c r="N5" s="88">
        <v>4.1666666666666666E-3</v>
      </c>
      <c r="O5" s="88">
        <v>2.9976851851851848E-3</v>
      </c>
      <c r="P5" s="88">
        <v>2.0717592592592593E-3</v>
      </c>
      <c r="Q5" s="88">
        <v>3.1597222222222222E-3</v>
      </c>
      <c r="R5" s="76">
        <f t="shared" si="2"/>
        <v>1.2395833333333333E-2</v>
      </c>
    </row>
    <row r="6" spans="1:18" ht="14.4" x14ac:dyDescent="0.3">
      <c r="A6" s="33">
        <v>5</v>
      </c>
      <c r="B6" s="36" t="s">
        <v>56</v>
      </c>
      <c r="C6" s="36" t="s">
        <v>57</v>
      </c>
      <c r="D6" s="37">
        <v>9.1435185185185185E-4</v>
      </c>
      <c r="E6" s="37">
        <v>2.5462962962962961E-4</v>
      </c>
      <c r="F6" s="37">
        <v>2.9548611111111111E-4</v>
      </c>
      <c r="G6" s="37">
        <v>2.605324074074074E-4</v>
      </c>
      <c r="H6" s="76">
        <f t="shared" si="0"/>
        <v>1.725E-3</v>
      </c>
      <c r="I6" s="71">
        <v>180</v>
      </c>
      <c r="J6" s="72">
        <v>150</v>
      </c>
      <c r="K6" s="72">
        <v>180</v>
      </c>
      <c r="L6" s="72">
        <v>180</v>
      </c>
      <c r="M6" s="71">
        <f t="shared" si="1"/>
        <v>690</v>
      </c>
      <c r="N6" s="88">
        <v>4.1435185185185186E-3</v>
      </c>
      <c r="O6" s="88">
        <v>4.1666666666666666E-3</v>
      </c>
      <c r="P6" s="88">
        <v>1.8518518518518517E-3</v>
      </c>
      <c r="Q6" s="88">
        <v>3.0555555555555557E-3</v>
      </c>
      <c r="R6" s="76">
        <f t="shared" si="2"/>
        <v>1.3217592592592592E-2</v>
      </c>
    </row>
    <row r="7" spans="1:18" ht="14.4" x14ac:dyDescent="0.3">
      <c r="A7" s="33">
        <v>6</v>
      </c>
      <c r="B7" s="36" t="s">
        <v>144</v>
      </c>
      <c r="C7" s="36" t="s">
        <v>146</v>
      </c>
      <c r="D7" s="37">
        <v>2.5462962962962961E-4</v>
      </c>
      <c r="E7" s="37">
        <v>1.261574074074074E-3</v>
      </c>
      <c r="F7" s="37">
        <v>5.9189814814814814E-4</v>
      </c>
      <c r="G7" s="37">
        <v>1.5462962962962962E-4</v>
      </c>
      <c r="H7" s="76">
        <f t="shared" si="0"/>
        <v>2.2627314814814815E-3</v>
      </c>
      <c r="I7" s="71">
        <v>180</v>
      </c>
      <c r="J7" s="72">
        <v>120</v>
      </c>
      <c r="K7" s="72">
        <v>180</v>
      </c>
      <c r="L7" s="72">
        <v>180</v>
      </c>
      <c r="M7" s="71">
        <f t="shared" si="1"/>
        <v>660</v>
      </c>
      <c r="N7" s="88">
        <v>2.5810185185185185E-3</v>
      </c>
      <c r="O7" s="88">
        <v>4.1666666666666666E-3</v>
      </c>
      <c r="P7" s="88">
        <v>3.425925925925926E-3</v>
      </c>
      <c r="Q7" s="88">
        <v>1.9097222222222222E-3</v>
      </c>
      <c r="R7" s="76">
        <f t="shared" si="2"/>
        <v>1.2083333333333333E-2</v>
      </c>
    </row>
    <row r="8" spans="1:18" ht="14.4" x14ac:dyDescent="0.3">
      <c r="A8" s="33">
        <v>7</v>
      </c>
      <c r="B8" s="36" t="s">
        <v>34</v>
      </c>
      <c r="C8" s="36" t="s">
        <v>68</v>
      </c>
      <c r="D8" s="37">
        <v>1.5277777777777779E-3</v>
      </c>
      <c r="E8" s="37">
        <v>2.199074074074074E-4</v>
      </c>
      <c r="F8" s="37">
        <v>7.4039351851851859E-4</v>
      </c>
      <c r="G8" s="45">
        <v>1.6087962962962963E-4</v>
      </c>
      <c r="H8" s="76">
        <f t="shared" si="0"/>
        <v>2.6489583333333335E-3</v>
      </c>
      <c r="I8" s="71">
        <v>90</v>
      </c>
      <c r="J8" s="72">
        <v>180</v>
      </c>
      <c r="K8" s="72">
        <v>180</v>
      </c>
      <c r="L8" s="72">
        <v>180</v>
      </c>
      <c r="M8" s="71">
        <f t="shared" si="1"/>
        <v>630</v>
      </c>
      <c r="N8" s="88">
        <v>4.1666666666666666E-3</v>
      </c>
      <c r="O8" s="88">
        <v>1.8287037037037037E-3</v>
      </c>
      <c r="P8" s="88">
        <v>3.2291666666666666E-3</v>
      </c>
      <c r="Q8" s="88">
        <v>2.5925925925925925E-3</v>
      </c>
      <c r="R8" s="76">
        <f t="shared" si="2"/>
        <v>1.1817129629629631E-2</v>
      </c>
    </row>
    <row r="9" spans="1:18" ht="14.4" x14ac:dyDescent="0.3">
      <c r="A9" s="33">
        <v>8</v>
      </c>
      <c r="B9" s="36" t="s">
        <v>61</v>
      </c>
      <c r="C9" s="36" t="s">
        <v>107</v>
      </c>
      <c r="D9" s="37">
        <v>4.6296296296296293E-4</v>
      </c>
      <c r="E9" s="37">
        <v>3.8194444444444446E-4</v>
      </c>
      <c r="F9" s="37">
        <v>1.7143518518518517E-3</v>
      </c>
      <c r="G9" s="37">
        <v>3.0092592592592595E-4</v>
      </c>
      <c r="H9" s="76">
        <f t="shared" si="0"/>
        <v>2.8601851851851848E-3</v>
      </c>
      <c r="I9" s="71">
        <v>60</v>
      </c>
      <c r="J9" s="72">
        <v>180</v>
      </c>
      <c r="K9" s="72">
        <v>180</v>
      </c>
      <c r="L9" s="72">
        <v>180</v>
      </c>
      <c r="M9" s="71">
        <f t="shared" si="1"/>
        <v>600</v>
      </c>
      <c r="N9" s="88">
        <v>4.1666666666666666E-3</v>
      </c>
      <c r="O9" s="88">
        <v>2.6620370370370374E-3</v>
      </c>
      <c r="P9" s="88">
        <v>3.7037037037037034E-3</v>
      </c>
      <c r="Q9" s="88">
        <v>4.0393518518518521E-3</v>
      </c>
      <c r="R9" s="76">
        <f t="shared" si="2"/>
        <v>1.457175925925926E-2</v>
      </c>
    </row>
    <row r="10" spans="1:18" ht="14.4" x14ac:dyDescent="0.3">
      <c r="A10" s="33">
        <v>9</v>
      </c>
      <c r="B10" s="36" t="s">
        <v>29</v>
      </c>
      <c r="C10" s="36" t="s">
        <v>51</v>
      </c>
      <c r="D10" s="37">
        <v>2.3495370370370369E-4</v>
      </c>
      <c r="E10" s="37">
        <v>4.0509259259259258E-4</v>
      </c>
      <c r="F10" s="37">
        <v>5.4525462962962958E-4</v>
      </c>
      <c r="G10" s="37">
        <v>2.4907407407407403E-4</v>
      </c>
      <c r="H10" s="76">
        <f t="shared" si="0"/>
        <v>1.4343750000000001E-3</v>
      </c>
      <c r="I10" s="71">
        <v>150</v>
      </c>
      <c r="J10" s="72">
        <v>85</v>
      </c>
      <c r="K10" s="72">
        <v>180</v>
      </c>
      <c r="L10" s="72">
        <v>180</v>
      </c>
      <c r="M10" s="71">
        <f t="shared" si="1"/>
        <v>595</v>
      </c>
      <c r="N10" s="88">
        <v>4.1666666666666666E-3</v>
      </c>
      <c r="O10" s="88">
        <v>4.1666666666666666E-3</v>
      </c>
      <c r="P10" s="88">
        <v>2.0601851851851853E-3</v>
      </c>
      <c r="Q10" s="88">
        <v>3.1018518518518522E-3</v>
      </c>
      <c r="R10" s="76">
        <f t="shared" si="2"/>
        <v>1.3495370370370371E-2</v>
      </c>
    </row>
    <row r="11" spans="1:18" ht="14.4" x14ac:dyDescent="0.3">
      <c r="A11" s="33">
        <v>10</v>
      </c>
      <c r="B11" s="36" t="s">
        <v>56</v>
      </c>
      <c r="C11" s="36" t="s">
        <v>58</v>
      </c>
      <c r="D11" s="37">
        <v>5.0000000000000012E-4</v>
      </c>
      <c r="E11" s="37">
        <v>5.7870370370370378E-4</v>
      </c>
      <c r="F11" s="37">
        <v>1.379398148148148E-3</v>
      </c>
      <c r="G11" s="37">
        <v>4.5219907407407405E-4</v>
      </c>
      <c r="H11" s="76">
        <f t="shared" si="0"/>
        <v>2.910300925925926E-3</v>
      </c>
      <c r="I11" s="71">
        <v>30</v>
      </c>
      <c r="J11" s="72">
        <v>180</v>
      </c>
      <c r="K11" s="72">
        <v>180</v>
      </c>
      <c r="L11" s="72">
        <v>180</v>
      </c>
      <c r="M11" s="71">
        <f t="shared" si="1"/>
        <v>570</v>
      </c>
      <c r="N11" s="88">
        <v>4.1666666666666666E-3</v>
      </c>
      <c r="O11" s="88">
        <v>2.4074074074074076E-3</v>
      </c>
      <c r="P11" s="88">
        <v>3.8541666666666668E-3</v>
      </c>
      <c r="Q11" s="88">
        <v>2.7662037037037034E-3</v>
      </c>
      <c r="R11" s="76">
        <f t="shared" si="2"/>
        <v>1.3194444444444444E-2</v>
      </c>
    </row>
    <row r="12" spans="1:18" ht="14.4" x14ac:dyDescent="0.3">
      <c r="A12" s="33">
        <v>11</v>
      </c>
      <c r="B12" s="36" t="s">
        <v>59</v>
      </c>
      <c r="C12" s="36" t="s">
        <v>60</v>
      </c>
      <c r="D12" s="37">
        <v>3.3912037037037032E-4</v>
      </c>
      <c r="E12" s="37">
        <v>6.134259259259259E-4</v>
      </c>
      <c r="F12" s="37">
        <v>1.0987268518518518E-3</v>
      </c>
      <c r="G12" s="37">
        <v>7.3310185185185197E-4</v>
      </c>
      <c r="H12" s="76">
        <f t="shared" si="0"/>
        <v>2.784375E-3</v>
      </c>
      <c r="I12" s="71">
        <v>120</v>
      </c>
      <c r="J12" s="72">
        <v>90</v>
      </c>
      <c r="K12" s="72">
        <v>180</v>
      </c>
      <c r="L12" s="72">
        <v>180</v>
      </c>
      <c r="M12" s="71">
        <f t="shared" si="1"/>
        <v>570</v>
      </c>
      <c r="N12" s="88">
        <v>4.1666666666666666E-3</v>
      </c>
      <c r="O12" s="88">
        <v>4.1666666666666666E-3</v>
      </c>
      <c r="P12" s="88">
        <v>3.5532407407407405E-3</v>
      </c>
      <c r="Q12" s="88">
        <v>3.4953703703703705E-3</v>
      </c>
      <c r="R12" s="76">
        <f t="shared" si="2"/>
        <v>1.5381944444444445E-2</v>
      </c>
    </row>
    <row r="13" spans="1:18" ht="14.4" x14ac:dyDescent="0.3">
      <c r="A13" s="33">
        <v>12</v>
      </c>
      <c r="B13" s="36" t="s">
        <v>95</v>
      </c>
      <c r="C13" s="36" t="s">
        <v>100</v>
      </c>
      <c r="D13" s="37">
        <v>5.0578703703703712E-4</v>
      </c>
      <c r="E13" s="37">
        <v>6.134259259259259E-4</v>
      </c>
      <c r="F13" s="37">
        <v>6.3136574074074061E-4</v>
      </c>
      <c r="G13" s="37">
        <v>2.4803240740740742E-4</v>
      </c>
      <c r="H13" s="76">
        <f t="shared" si="0"/>
        <v>1.9986111111111107E-3</v>
      </c>
      <c r="I13" s="71">
        <v>30</v>
      </c>
      <c r="J13" s="72">
        <v>175</v>
      </c>
      <c r="K13" s="72">
        <v>180</v>
      </c>
      <c r="L13" s="72">
        <v>180</v>
      </c>
      <c r="M13" s="71">
        <f t="shared" si="1"/>
        <v>565</v>
      </c>
      <c r="N13" s="88">
        <v>4.1666666666666666E-3</v>
      </c>
      <c r="O13" s="88">
        <v>3.4027777777777784E-3</v>
      </c>
      <c r="P13" s="88">
        <v>1.9907407407407408E-3</v>
      </c>
      <c r="Q13" s="88">
        <v>3.0787037037037037E-3</v>
      </c>
      <c r="R13" s="76">
        <f t="shared" si="2"/>
        <v>1.2638888888888889E-2</v>
      </c>
    </row>
    <row r="14" spans="1:18" ht="14.4" x14ac:dyDescent="0.3">
      <c r="A14" s="33">
        <v>13</v>
      </c>
      <c r="B14" s="36" t="s">
        <v>61</v>
      </c>
      <c r="C14" s="36" t="s">
        <v>62</v>
      </c>
      <c r="D14" s="37">
        <v>3.5069444444444444E-4</v>
      </c>
      <c r="E14" s="37">
        <v>9.0277777777777784E-4</v>
      </c>
      <c r="F14" s="37">
        <v>1.1805555555555556E-3</v>
      </c>
      <c r="G14" s="37">
        <v>2.3148148148148146E-4</v>
      </c>
      <c r="H14" s="76">
        <f t="shared" si="0"/>
        <v>2.6655092592592594E-3</v>
      </c>
      <c r="I14" s="71">
        <v>90</v>
      </c>
      <c r="J14" s="72">
        <v>120</v>
      </c>
      <c r="K14" s="72">
        <v>180</v>
      </c>
      <c r="L14" s="72">
        <v>175</v>
      </c>
      <c r="M14" s="71">
        <f t="shared" si="1"/>
        <v>565</v>
      </c>
      <c r="N14" s="88">
        <v>4.1666666666666666E-3</v>
      </c>
      <c r="O14" s="88">
        <v>4.1666666666666666E-3</v>
      </c>
      <c r="P14" s="88">
        <v>2.9050925925925928E-3</v>
      </c>
      <c r="Q14" s="88">
        <v>3.8773148148148143E-3</v>
      </c>
      <c r="R14" s="76">
        <f t="shared" si="2"/>
        <v>1.511574074074074E-2</v>
      </c>
    </row>
    <row r="15" spans="1:18" ht="14.4" x14ac:dyDescent="0.3">
      <c r="A15" s="33">
        <v>14</v>
      </c>
      <c r="B15" s="36" t="s">
        <v>95</v>
      </c>
      <c r="C15" s="36" t="s">
        <v>99</v>
      </c>
      <c r="D15" s="37">
        <v>3.5069444444444444E-4</v>
      </c>
      <c r="E15" s="37">
        <v>2.199074074074074E-4</v>
      </c>
      <c r="F15" s="37">
        <v>6.6307870370370359E-4</v>
      </c>
      <c r="G15" s="37">
        <v>2.8240740740740738E-4</v>
      </c>
      <c r="H15" s="76">
        <f t="shared" si="0"/>
        <v>1.516087962962963E-3</v>
      </c>
      <c r="I15" s="71">
        <v>90</v>
      </c>
      <c r="J15" s="72">
        <v>90</v>
      </c>
      <c r="K15" s="72">
        <v>180</v>
      </c>
      <c r="L15" s="72">
        <v>180</v>
      </c>
      <c r="M15" s="71">
        <f t="shared" si="1"/>
        <v>540</v>
      </c>
      <c r="N15" s="88">
        <v>4.1666666666666666E-3</v>
      </c>
      <c r="O15" s="88">
        <v>4.1666666666666666E-3</v>
      </c>
      <c r="P15" s="88">
        <v>2.9513888888888888E-3</v>
      </c>
      <c r="Q15" s="88">
        <v>3.4027777777777784E-3</v>
      </c>
      <c r="R15" s="76">
        <f t="shared" si="2"/>
        <v>1.4687500000000001E-2</v>
      </c>
    </row>
    <row r="16" spans="1:18" ht="14.4" x14ac:dyDescent="0.3">
      <c r="A16" s="33">
        <v>15</v>
      </c>
      <c r="B16" s="36" t="s">
        <v>108</v>
      </c>
      <c r="C16" s="36" t="s">
        <v>109</v>
      </c>
      <c r="D16" s="37">
        <v>4.7453703703703704E-4</v>
      </c>
      <c r="E16" s="37">
        <v>3.1250000000000001E-4</v>
      </c>
      <c r="F16" s="37">
        <v>9.7222222222222209E-4</v>
      </c>
      <c r="G16" s="37">
        <v>5.5266203703703695E-4</v>
      </c>
      <c r="H16" s="76">
        <f t="shared" si="0"/>
        <v>2.3119212962962959E-3</v>
      </c>
      <c r="I16" s="71">
        <v>30</v>
      </c>
      <c r="J16" s="72">
        <v>180</v>
      </c>
      <c r="K16" s="72">
        <v>180</v>
      </c>
      <c r="L16" s="72">
        <v>150</v>
      </c>
      <c r="M16" s="71">
        <f t="shared" si="1"/>
        <v>540</v>
      </c>
      <c r="N16" s="88">
        <v>4.1666666666666666E-3</v>
      </c>
      <c r="O16" s="88">
        <v>3.6226851851851854E-3</v>
      </c>
      <c r="P16" s="88">
        <v>3.9583333333333337E-3</v>
      </c>
      <c r="Q16" s="88">
        <v>4.1666666666666666E-3</v>
      </c>
      <c r="R16" s="76">
        <f t="shared" si="2"/>
        <v>1.5914351851851853E-2</v>
      </c>
    </row>
    <row r="17" spans="1:18" ht="14.4" x14ac:dyDescent="0.3">
      <c r="A17" s="33">
        <v>16</v>
      </c>
      <c r="B17" s="36" t="s">
        <v>120</v>
      </c>
      <c r="C17" s="36" t="s">
        <v>121</v>
      </c>
      <c r="D17" s="37">
        <v>8.7962962962962962E-4</v>
      </c>
      <c r="E17" s="37">
        <v>2.199074074074074E-4</v>
      </c>
      <c r="F17" s="37">
        <v>8.4004629629629631E-4</v>
      </c>
      <c r="G17" s="37">
        <v>2.821759259259259E-4</v>
      </c>
      <c r="H17" s="76">
        <f t="shared" si="0"/>
        <v>2.2217592592592593E-3</v>
      </c>
      <c r="I17" s="71">
        <v>30</v>
      </c>
      <c r="J17" s="72">
        <v>165</v>
      </c>
      <c r="K17" s="72">
        <v>120</v>
      </c>
      <c r="L17" s="72">
        <v>180</v>
      </c>
      <c r="M17" s="71">
        <f t="shared" si="1"/>
        <v>495</v>
      </c>
      <c r="N17" s="88">
        <v>4.1666666666666666E-3</v>
      </c>
      <c r="O17" s="88">
        <v>3.2638888888888891E-3</v>
      </c>
      <c r="P17" s="88">
        <v>4.1666666666666666E-3</v>
      </c>
      <c r="Q17" s="88">
        <v>3.6342592592592594E-3</v>
      </c>
      <c r="R17" s="76">
        <f t="shared" si="2"/>
        <v>1.5231481481481481E-2</v>
      </c>
    </row>
    <row r="18" spans="1:18" ht="14.4" x14ac:dyDescent="0.3">
      <c r="A18" s="33">
        <v>17</v>
      </c>
      <c r="B18" s="36" t="s">
        <v>128</v>
      </c>
      <c r="C18" s="36" t="s">
        <v>127</v>
      </c>
      <c r="D18" s="37">
        <v>9.8379629629629642E-4</v>
      </c>
      <c r="E18" s="37">
        <v>3.2407407407407406E-4</v>
      </c>
      <c r="F18" s="37">
        <v>5.8842592592592594E-4</v>
      </c>
      <c r="G18" s="37">
        <v>3.5451388888888886E-4</v>
      </c>
      <c r="H18" s="76">
        <f t="shared" si="0"/>
        <v>2.2508101851851856E-3</v>
      </c>
      <c r="I18" s="71">
        <v>90</v>
      </c>
      <c r="J18" s="72">
        <v>60</v>
      </c>
      <c r="K18" s="72">
        <v>180</v>
      </c>
      <c r="L18" s="72">
        <v>150</v>
      </c>
      <c r="M18" s="71">
        <f t="shared" si="1"/>
        <v>480</v>
      </c>
      <c r="N18" s="88">
        <v>4.1666666666666666E-3</v>
      </c>
      <c r="O18" s="88">
        <v>4.1666666666666666E-3</v>
      </c>
      <c r="P18" s="88">
        <v>3.8425925925925923E-3</v>
      </c>
      <c r="Q18" s="88">
        <v>4.1666666666666666E-3</v>
      </c>
      <c r="R18" s="76">
        <f t="shared" si="2"/>
        <v>1.6342592592592593E-2</v>
      </c>
    </row>
    <row r="19" spans="1:18" ht="14.4" x14ac:dyDescent="0.3">
      <c r="A19" s="33">
        <v>18</v>
      </c>
      <c r="B19" s="36" t="s">
        <v>128</v>
      </c>
      <c r="C19" s="36" t="s">
        <v>126</v>
      </c>
      <c r="D19" s="37">
        <v>6.018518518518519E-4</v>
      </c>
      <c r="E19" s="37">
        <v>1.0416666666666667E-3</v>
      </c>
      <c r="F19" s="37">
        <v>1.2650462962962964E-3</v>
      </c>
      <c r="G19" s="37">
        <v>3.1168981481481483E-4</v>
      </c>
      <c r="H19" s="76">
        <f t="shared" si="0"/>
        <v>3.2202546296296302E-3</v>
      </c>
      <c r="I19" s="71">
        <v>150</v>
      </c>
      <c r="J19" s="72">
        <v>30</v>
      </c>
      <c r="K19" s="72">
        <v>120</v>
      </c>
      <c r="L19" s="72">
        <v>180</v>
      </c>
      <c r="M19" s="71">
        <f t="shared" si="1"/>
        <v>480</v>
      </c>
      <c r="N19" s="88">
        <v>4.1666666666666666E-3</v>
      </c>
      <c r="O19" s="88">
        <v>4.1666666666666666E-3</v>
      </c>
      <c r="P19" s="88">
        <v>4.1666666666666666E-3</v>
      </c>
      <c r="Q19" s="88">
        <v>4.0624999999999993E-3</v>
      </c>
      <c r="R19" s="76">
        <f t="shared" si="2"/>
        <v>1.6562500000000001E-2</v>
      </c>
    </row>
    <row r="20" spans="1:18" ht="14.4" x14ac:dyDescent="0.3">
      <c r="A20" s="33">
        <v>19</v>
      </c>
      <c r="B20" s="36" t="s">
        <v>52</v>
      </c>
      <c r="C20" s="36" t="s">
        <v>105</v>
      </c>
      <c r="D20" s="37">
        <v>3.8194444444444446E-4</v>
      </c>
      <c r="E20" s="37">
        <v>4.2824074074074075E-4</v>
      </c>
      <c r="F20" s="37">
        <v>3.6770833333333333E-4</v>
      </c>
      <c r="G20" s="37">
        <v>2.8761574074074074E-4</v>
      </c>
      <c r="H20" s="76">
        <f t="shared" si="0"/>
        <v>1.4655092592592593E-3</v>
      </c>
      <c r="I20" s="71">
        <v>30</v>
      </c>
      <c r="J20" s="72">
        <v>180</v>
      </c>
      <c r="K20" s="72">
        <v>180</v>
      </c>
      <c r="L20" s="72">
        <v>60</v>
      </c>
      <c r="M20" s="71">
        <f t="shared" si="1"/>
        <v>450</v>
      </c>
      <c r="N20" s="88">
        <v>4.1666666666666666E-3</v>
      </c>
      <c r="O20" s="88">
        <v>3.7037037037037034E-3</v>
      </c>
      <c r="P20" s="88">
        <v>2.7893518518518519E-3</v>
      </c>
      <c r="Q20" s="88">
        <v>4.1666666666666666E-3</v>
      </c>
      <c r="R20" s="76">
        <f t="shared" si="2"/>
        <v>1.4826388888888889E-2</v>
      </c>
    </row>
    <row r="21" spans="1:18" ht="14.4" x14ac:dyDescent="0.3">
      <c r="A21" s="33">
        <v>20</v>
      </c>
      <c r="B21" s="62" t="s">
        <v>151</v>
      </c>
      <c r="C21" s="89" t="s">
        <v>165</v>
      </c>
      <c r="D21" s="90"/>
      <c r="E21" s="62"/>
      <c r="F21" s="37">
        <v>2.815972222222222E-4</v>
      </c>
      <c r="G21" s="37">
        <v>2.2256944444444443E-4</v>
      </c>
      <c r="H21" s="76">
        <f t="shared" si="0"/>
        <v>5.0416666666666665E-4</v>
      </c>
      <c r="I21" s="92"/>
      <c r="J21" s="73"/>
      <c r="K21" s="72">
        <v>180</v>
      </c>
      <c r="L21" s="72">
        <v>180</v>
      </c>
      <c r="M21" s="71">
        <f t="shared" si="1"/>
        <v>360</v>
      </c>
      <c r="N21" s="73"/>
      <c r="O21" s="73"/>
      <c r="P21" s="88">
        <v>1.1921296296296296E-3</v>
      </c>
      <c r="Q21" s="88">
        <v>3.6689814814814814E-3</v>
      </c>
      <c r="R21" s="76">
        <f t="shared" si="2"/>
        <v>4.8611111111111112E-3</v>
      </c>
    </row>
    <row r="22" spans="1:18" ht="14.4" x14ac:dyDescent="0.3">
      <c r="A22" s="33">
        <v>21</v>
      </c>
      <c r="B22" s="36" t="s">
        <v>44</v>
      </c>
      <c r="C22" s="36" t="s">
        <v>55</v>
      </c>
      <c r="D22" s="37">
        <v>2.8935185185185189E-4</v>
      </c>
      <c r="E22" s="37">
        <v>8.564814814814815E-4</v>
      </c>
      <c r="F22" s="37">
        <v>7.8553240740740742E-4</v>
      </c>
      <c r="G22" s="37">
        <v>2.8124999999999995E-3</v>
      </c>
      <c r="H22" s="76">
        <f t="shared" si="0"/>
        <v>4.7438657407407403E-3</v>
      </c>
      <c r="I22" s="71">
        <v>30</v>
      </c>
      <c r="J22" s="72">
        <v>60</v>
      </c>
      <c r="K22" s="72">
        <v>180</v>
      </c>
      <c r="L22" s="72">
        <v>90</v>
      </c>
      <c r="M22" s="71">
        <f t="shared" si="1"/>
        <v>360</v>
      </c>
      <c r="N22" s="88">
        <v>4.1666666666666666E-3</v>
      </c>
      <c r="O22" s="88">
        <v>4.1666666666666666E-3</v>
      </c>
      <c r="P22" s="88">
        <v>2.9398148148148148E-3</v>
      </c>
      <c r="Q22" s="88">
        <v>4.1666666666666666E-3</v>
      </c>
      <c r="R22" s="76">
        <f t="shared" si="2"/>
        <v>1.5439814814814816E-2</v>
      </c>
    </row>
    <row r="23" spans="1:18" ht="14.4" x14ac:dyDescent="0.3">
      <c r="A23" s="33">
        <v>22</v>
      </c>
      <c r="B23" s="36" t="s">
        <v>124</v>
      </c>
      <c r="C23" s="36" t="s">
        <v>136</v>
      </c>
      <c r="D23" s="37">
        <v>5.5555555555555556E-4</v>
      </c>
      <c r="E23" s="37">
        <v>1.273148148148148E-4</v>
      </c>
      <c r="F23" s="37"/>
      <c r="G23" s="45"/>
      <c r="H23" s="76">
        <f t="shared" si="0"/>
        <v>6.8287037037037036E-4</v>
      </c>
      <c r="I23" s="71">
        <v>30</v>
      </c>
      <c r="J23" s="72">
        <v>180</v>
      </c>
      <c r="K23" s="72"/>
      <c r="L23" s="72"/>
      <c r="M23" s="71">
        <f t="shared" si="1"/>
        <v>210</v>
      </c>
      <c r="N23" s="88">
        <v>4.1666666666666666E-3</v>
      </c>
      <c r="O23" s="88">
        <v>2.5810185185185185E-3</v>
      </c>
      <c r="P23" s="88"/>
      <c r="Q23" s="72"/>
      <c r="R23" s="76">
        <f t="shared" si="2"/>
        <v>6.7476851851851847E-3</v>
      </c>
    </row>
    <row r="24" spans="1:18" ht="14.4" x14ac:dyDescent="0.3">
      <c r="A24" s="33">
        <v>23</v>
      </c>
      <c r="B24" s="36" t="s">
        <v>89</v>
      </c>
      <c r="C24" s="36" t="s">
        <v>90</v>
      </c>
      <c r="D24" s="37"/>
      <c r="E24" s="37"/>
      <c r="F24" s="37">
        <v>0</v>
      </c>
      <c r="G24" s="37">
        <v>2.1956018518518516E-4</v>
      </c>
      <c r="H24" s="76"/>
      <c r="I24" s="71"/>
      <c r="J24" s="72"/>
      <c r="K24" s="72">
        <v>30</v>
      </c>
      <c r="L24" s="72">
        <v>180</v>
      </c>
      <c r="M24" s="71">
        <f t="shared" si="1"/>
        <v>210</v>
      </c>
      <c r="N24" s="88"/>
      <c r="O24" s="88"/>
      <c r="P24" s="88">
        <v>4.1666666666666666E-3</v>
      </c>
      <c r="Q24" s="88">
        <v>2.5925925925925925E-3</v>
      </c>
      <c r="R24" s="76">
        <f t="shared" si="2"/>
        <v>6.7592592592592591E-3</v>
      </c>
    </row>
    <row r="25" spans="1:18" ht="14.4" x14ac:dyDescent="0.3">
      <c r="A25" s="33">
        <v>24</v>
      </c>
      <c r="B25" s="36" t="s">
        <v>118</v>
      </c>
      <c r="C25" s="36" t="s">
        <v>119</v>
      </c>
      <c r="D25" s="37">
        <v>2.4189814814814816E-3</v>
      </c>
      <c r="E25" s="37">
        <v>4.5138888888888892E-4</v>
      </c>
      <c r="F25" s="37"/>
      <c r="G25" s="45"/>
      <c r="H25" s="76">
        <f>SUM(D25:G25)</f>
        <v>2.8703703703703703E-3</v>
      </c>
      <c r="I25" s="71">
        <v>30</v>
      </c>
      <c r="J25" s="72">
        <v>180</v>
      </c>
      <c r="K25" s="72"/>
      <c r="L25" s="72"/>
      <c r="M25" s="71">
        <f t="shared" si="1"/>
        <v>210</v>
      </c>
      <c r="N25" s="88">
        <v>4.1666666666666666E-3</v>
      </c>
      <c r="O25" s="88">
        <v>3.1365740740740742E-3</v>
      </c>
      <c r="P25" s="88"/>
      <c r="Q25" s="72"/>
      <c r="R25" s="76">
        <f t="shared" si="2"/>
        <v>7.3032407407407404E-3</v>
      </c>
    </row>
    <row r="26" spans="1:18" ht="14.4" x14ac:dyDescent="0.3">
      <c r="A26" s="33">
        <v>25</v>
      </c>
      <c r="B26" s="36" t="s">
        <v>150</v>
      </c>
      <c r="C26" s="36" t="s">
        <v>167</v>
      </c>
      <c r="D26" s="36"/>
      <c r="E26" s="36"/>
      <c r="F26" s="37">
        <v>1.7646990740740741E-3</v>
      </c>
      <c r="G26" s="45"/>
      <c r="H26" s="76">
        <f>SUM(D26:G26)</f>
        <v>1.7646990740740741E-3</v>
      </c>
      <c r="I26" s="72"/>
      <c r="J26" s="72"/>
      <c r="K26" s="72">
        <v>120</v>
      </c>
      <c r="L26" s="72"/>
      <c r="M26" s="71">
        <f t="shared" si="1"/>
        <v>120</v>
      </c>
      <c r="N26" s="72"/>
      <c r="O26" s="72"/>
      <c r="P26" s="88">
        <v>4.1666666666666666E-3</v>
      </c>
      <c r="Q26" s="72"/>
      <c r="R26" s="76">
        <f t="shared" si="2"/>
        <v>4.1666666666666666E-3</v>
      </c>
    </row>
    <row r="27" spans="1:18" ht="14.4" x14ac:dyDescent="0.3">
      <c r="A27" s="33">
        <v>26</v>
      </c>
      <c r="B27" s="36" t="s">
        <v>139</v>
      </c>
      <c r="C27" s="36" t="s">
        <v>141</v>
      </c>
      <c r="D27" s="37">
        <v>2.3495370370370371E-3</v>
      </c>
      <c r="E27" s="37"/>
      <c r="F27" s="37"/>
      <c r="G27" s="45"/>
      <c r="H27" s="76">
        <f>SUM(D27:G27)</f>
        <v>2.3495370370370371E-3</v>
      </c>
      <c r="I27" s="71">
        <v>30</v>
      </c>
      <c r="J27" s="72"/>
      <c r="K27" s="72"/>
      <c r="L27" s="72"/>
      <c r="M27" s="71">
        <f t="shared" si="1"/>
        <v>30</v>
      </c>
      <c r="N27" s="88">
        <v>4.1666666666666666E-3</v>
      </c>
      <c r="O27" s="72"/>
      <c r="P27" s="72"/>
      <c r="Q27" s="72"/>
      <c r="R27" s="76">
        <f t="shared" si="2"/>
        <v>4.1666666666666666E-3</v>
      </c>
    </row>
    <row r="28" spans="1:18" ht="14.4" x14ac:dyDescent="0.3">
      <c r="A28" s="33">
        <v>27</v>
      </c>
      <c r="B28" s="36" t="s">
        <v>142</v>
      </c>
      <c r="C28" s="36" t="s">
        <v>143</v>
      </c>
      <c r="D28" s="37">
        <v>3.0208333333333333E-3</v>
      </c>
      <c r="E28" s="37"/>
      <c r="F28" s="37"/>
      <c r="G28" s="45"/>
      <c r="H28" s="76">
        <f>SUM(D28:G28)</f>
        <v>3.0208333333333333E-3</v>
      </c>
      <c r="I28" s="71">
        <v>30</v>
      </c>
      <c r="J28" s="72"/>
      <c r="K28" s="72"/>
      <c r="L28" s="72"/>
      <c r="M28" s="71">
        <f t="shared" si="1"/>
        <v>30</v>
      </c>
      <c r="N28" s="88">
        <v>4.1666666666666666E-3</v>
      </c>
      <c r="O28" s="72"/>
      <c r="P28" s="72"/>
      <c r="Q28" s="72"/>
      <c r="R28" s="76">
        <f t="shared" si="2"/>
        <v>4.1666666666666666E-3</v>
      </c>
    </row>
    <row r="29" spans="1:18" ht="14.4" x14ac:dyDescent="0.3">
      <c r="A29" s="33">
        <v>28</v>
      </c>
      <c r="B29" s="36" t="s">
        <v>139</v>
      </c>
      <c r="C29" s="36" t="s">
        <v>140</v>
      </c>
      <c r="D29" s="37"/>
      <c r="E29" s="36"/>
      <c r="F29" s="36"/>
      <c r="G29" s="36"/>
      <c r="H29" s="71"/>
      <c r="I29" s="71"/>
      <c r="J29" s="72"/>
      <c r="K29" s="72"/>
      <c r="L29" s="72"/>
      <c r="M29" s="71"/>
      <c r="N29" s="88" t="s">
        <v>156</v>
      </c>
      <c r="O29" s="72"/>
      <c r="P29" s="72"/>
      <c r="Q29" s="72"/>
      <c r="R29" s="95"/>
    </row>
  </sheetData>
  <sortState xmlns:xlrd2="http://schemas.microsoft.com/office/spreadsheetml/2017/richdata2" ref="B1:R29">
    <sortCondition descending="1" ref="M1:M29"/>
    <sortCondition ref="R1:R29"/>
    <sortCondition ref="H1:H29"/>
  </sortState>
  <pageMargins left="0.25" right="0.25" top="0.75" bottom="0.75" header="0.3" footer="0.3"/>
  <pageSetup scale="67" fitToHeight="0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9"/>
  <sheetViews>
    <sheetView zoomScale="80" zoomScaleNormal="80" workbookViewId="0">
      <selection activeCell="I32" sqref="I32"/>
    </sheetView>
  </sheetViews>
  <sheetFormatPr defaultRowHeight="13.8" x14ac:dyDescent="0.25"/>
  <cols>
    <col min="1" max="1" width="5.59765625" customWidth="1"/>
    <col min="2" max="2" width="16.3984375" customWidth="1"/>
    <col min="5" max="5" width="9" style="68"/>
    <col min="6" max="6" width="11.3984375" customWidth="1"/>
    <col min="7" max="7" width="10.3984375" style="68" customWidth="1"/>
    <col min="8" max="8" width="9" style="68"/>
    <col min="9" max="9" width="11" style="68" customWidth="1"/>
    <col min="10" max="10" width="9" style="68"/>
    <col min="11" max="11" width="11.3984375" style="68" customWidth="1"/>
    <col min="12" max="12" width="10.69921875" style="68" customWidth="1"/>
    <col min="13" max="13" width="9" style="68"/>
    <col min="16" max="16" width="10.5" style="68" customWidth="1"/>
    <col min="17" max="17" width="10.59765625" style="68" customWidth="1"/>
    <col min="18" max="18" width="9" style="68"/>
  </cols>
  <sheetData>
    <row r="1" spans="1:18" x14ac:dyDescent="0.25">
      <c r="A1" s="5"/>
      <c r="B1" s="4" t="s">
        <v>0</v>
      </c>
      <c r="C1" s="4" t="s">
        <v>1</v>
      </c>
      <c r="D1" s="4" t="s">
        <v>10</v>
      </c>
      <c r="E1" s="96" t="s">
        <v>11</v>
      </c>
      <c r="F1" s="4" t="s">
        <v>168</v>
      </c>
      <c r="G1" s="96" t="s">
        <v>170</v>
      </c>
      <c r="H1" s="97" t="s">
        <v>12</v>
      </c>
      <c r="I1" s="98" t="s">
        <v>13</v>
      </c>
      <c r="J1" s="96" t="s">
        <v>14</v>
      </c>
      <c r="K1" s="96" t="s">
        <v>168</v>
      </c>
      <c r="L1" s="96" t="s">
        <v>171</v>
      </c>
      <c r="M1" s="99" t="s">
        <v>19</v>
      </c>
      <c r="N1" s="4" t="s">
        <v>15</v>
      </c>
      <c r="O1" s="4" t="s">
        <v>16</v>
      </c>
      <c r="P1" s="96" t="s">
        <v>168</v>
      </c>
      <c r="Q1" s="96" t="s">
        <v>169</v>
      </c>
      <c r="R1" s="99" t="s">
        <v>9</v>
      </c>
    </row>
    <row r="2" spans="1:18" ht="14.4" x14ac:dyDescent="0.3">
      <c r="A2" s="44">
        <v>1</v>
      </c>
      <c r="B2" s="40" t="s">
        <v>52</v>
      </c>
      <c r="C2" s="40" t="s">
        <v>68</v>
      </c>
      <c r="D2" s="37">
        <v>3.1250000000000001E-4</v>
      </c>
      <c r="E2" s="88">
        <v>3.3564814814814812E-4</v>
      </c>
      <c r="F2" s="37">
        <v>1.261574074074074E-3</v>
      </c>
      <c r="G2" s="88">
        <v>2.8935185185185189E-4</v>
      </c>
      <c r="H2" s="76">
        <f t="shared" ref="H2:H25" si="0">SUM(D2:G2)</f>
        <v>2.1990740740740742E-3</v>
      </c>
      <c r="I2" s="72">
        <v>180</v>
      </c>
      <c r="J2" s="72">
        <v>180</v>
      </c>
      <c r="K2" s="72">
        <v>180</v>
      </c>
      <c r="L2" s="72">
        <v>180</v>
      </c>
      <c r="M2" s="71">
        <f t="shared" ref="M2:M25" si="1">SUM(I2:L2)</f>
        <v>720</v>
      </c>
      <c r="N2" s="38">
        <v>2.0601851851851853E-3</v>
      </c>
      <c r="O2" s="38">
        <v>3.2060185185185191E-3</v>
      </c>
      <c r="P2" s="88">
        <v>2.9629629629629628E-3</v>
      </c>
      <c r="Q2" s="88">
        <v>1.9212962962962962E-3</v>
      </c>
      <c r="R2" s="88">
        <f t="shared" ref="R2:R25" si="2">SUM(N2:O2)</f>
        <v>5.2662037037037044E-3</v>
      </c>
    </row>
    <row r="3" spans="1:18" ht="14.4" x14ac:dyDescent="0.3">
      <c r="A3" s="44">
        <v>2</v>
      </c>
      <c r="B3" s="40" t="s">
        <v>34</v>
      </c>
      <c r="C3" s="40" t="s">
        <v>68</v>
      </c>
      <c r="D3" s="37">
        <v>4.3750000000000001E-4</v>
      </c>
      <c r="E3" s="88">
        <v>2.5462962962962961E-4</v>
      </c>
      <c r="F3" s="37">
        <v>1E-3</v>
      </c>
      <c r="G3" s="88">
        <v>5.0567129629629627E-4</v>
      </c>
      <c r="H3" s="76">
        <f t="shared" si="0"/>
        <v>2.197800925925926E-3</v>
      </c>
      <c r="I3" s="72">
        <v>180</v>
      </c>
      <c r="J3" s="72">
        <v>180</v>
      </c>
      <c r="K3" s="72">
        <v>180</v>
      </c>
      <c r="L3" s="72">
        <v>180</v>
      </c>
      <c r="M3" s="71">
        <f t="shared" si="1"/>
        <v>720</v>
      </c>
      <c r="N3" s="38">
        <v>3.3333333333333335E-3</v>
      </c>
      <c r="O3" s="38">
        <v>2.2685185185185182E-3</v>
      </c>
      <c r="P3" s="88">
        <v>2.4421296296296296E-3</v>
      </c>
      <c r="Q3" s="88">
        <v>2.6041666666666665E-3</v>
      </c>
      <c r="R3" s="88">
        <f t="shared" si="2"/>
        <v>5.6018518518518518E-3</v>
      </c>
    </row>
    <row r="4" spans="1:18" ht="14.4" x14ac:dyDescent="0.3">
      <c r="A4" s="44">
        <v>3</v>
      </c>
      <c r="B4" s="40" t="s">
        <v>26</v>
      </c>
      <c r="C4" s="40" t="s">
        <v>28</v>
      </c>
      <c r="D4" s="37">
        <v>5.1967592592592593E-4</v>
      </c>
      <c r="E4" s="88">
        <v>3.8194444444444446E-4</v>
      </c>
      <c r="F4" s="37">
        <v>4.7800925925925919E-4</v>
      </c>
      <c r="G4" s="88">
        <v>1.0300925925925926E-3</v>
      </c>
      <c r="H4" s="76">
        <f t="shared" si="0"/>
        <v>2.409722222222222E-3</v>
      </c>
      <c r="I4" s="72">
        <v>180</v>
      </c>
      <c r="J4" s="72">
        <v>180</v>
      </c>
      <c r="K4" s="72">
        <v>180</v>
      </c>
      <c r="L4" s="72">
        <v>180</v>
      </c>
      <c r="M4" s="71">
        <f t="shared" si="1"/>
        <v>720</v>
      </c>
      <c r="N4" s="38">
        <v>2.9166666666666668E-3</v>
      </c>
      <c r="O4" s="38">
        <v>2.8819444444444444E-3</v>
      </c>
      <c r="P4" s="88">
        <v>2.5347222222222221E-3</v>
      </c>
      <c r="Q4" s="88">
        <v>3.5879629629629629E-3</v>
      </c>
      <c r="R4" s="88">
        <f t="shared" si="2"/>
        <v>5.7986111111111112E-3</v>
      </c>
    </row>
    <row r="5" spans="1:18" ht="14.4" x14ac:dyDescent="0.3">
      <c r="A5" s="44">
        <v>4</v>
      </c>
      <c r="B5" s="40" t="s">
        <v>39</v>
      </c>
      <c r="C5" s="40" t="s">
        <v>40</v>
      </c>
      <c r="D5" s="37">
        <v>2.5810185185185186E-4</v>
      </c>
      <c r="E5" s="88">
        <v>2.3148148148148146E-4</v>
      </c>
      <c r="F5" s="37">
        <v>1.2662037037037036E-3</v>
      </c>
      <c r="G5" s="88">
        <v>1.7881944444444445E-4</v>
      </c>
      <c r="H5" s="76">
        <f t="shared" si="0"/>
        <v>1.9346064814814816E-3</v>
      </c>
      <c r="I5" s="72">
        <v>180</v>
      </c>
      <c r="J5" s="72">
        <v>180</v>
      </c>
      <c r="K5" s="72">
        <v>180</v>
      </c>
      <c r="L5" s="72">
        <v>180</v>
      </c>
      <c r="M5" s="71">
        <f t="shared" si="1"/>
        <v>720</v>
      </c>
      <c r="N5" s="38">
        <v>2.3495370370370371E-3</v>
      </c>
      <c r="O5" s="38">
        <v>3.7731481481481483E-3</v>
      </c>
      <c r="P5" s="88">
        <v>3.5416666666666665E-3</v>
      </c>
      <c r="Q5" s="88">
        <v>2.5000000000000001E-3</v>
      </c>
      <c r="R5" s="88">
        <f t="shared" si="2"/>
        <v>6.1226851851851859E-3</v>
      </c>
    </row>
    <row r="6" spans="1:18" ht="14.4" x14ac:dyDescent="0.3">
      <c r="A6" s="44">
        <v>5</v>
      </c>
      <c r="B6" s="40" t="s">
        <v>34</v>
      </c>
      <c r="C6" s="40" t="s">
        <v>36</v>
      </c>
      <c r="D6" s="37">
        <v>2.1296296296296295E-4</v>
      </c>
      <c r="E6" s="88">
        <v>2.6620370370370372E-4</v>
      </c>
      <c r="F6" s="37">
        <v>4.6296296296296293E-4</v>
      </c>
      <c r="G6" s="88">
        <v>3.9016203703703701E-4</v>
      </c>
      <c r="H6" s="76">
        <f t="shared" si="0"/>
        <v>1.3322916666666665E-3</v>
      </c>
      <c r="I6" s="72">
        <v>180</v>
      </c>
      <c r="J6" s="72">
        <v>180</v>
      </c>
      <c r="K6" s="72">
        <v>180</v>
      </c>
      <c r="L6" s="72">
        <v>180</v>
      </c>
      <c r="M6" s="71">
        <f t="shared" si="1"/>
        <v>720</v>
      </c>
      <c r="N6" s="38">
        <v>2.3379629629629631E-3</v>
      </c>
      <c r="O6" s="38">
        <v>3.8425925925925923E-3</v>
      </c>
      <c r="P6" s="88">
        <v>2.1759259259259258E-3</v>
      </c>
      <c r="Q6" s="88">
        <v>2.1643518518518518E-3</v>
      </c>
      <c r="R6" s="88">
        <f t="shared" si="2"/>
        <v>6.1805555555555555E-3</v>
      </c>
    </row>
    <row r="7" spans="1:18" ht="14.4" x14ac:dyDescent="0.3">
      <c r="A7" s="44">
        <v>6</v>
      </c>
      <c r="B7" s="40" t="s">
        <v>52</v>
      </c>
      <c r="C7" s="40" t="s">
        <v>105</v>
      </c>
      <c r="D7" s="37">
        <v>3.3611111111111108E-4</v>
      </c>
      <c r="E7" s="88">
        <v>3.2407407407407406E-4</v>
      </c>
      <c r="F7" s="37">
        <v>1.1851851851851852E-3</v>
      </c>
      <c r="G7" s="88">
        <v>3.8773148148148152E-4</v>
      </c>
      <c r="H7" s="76">
        <f t="shared" si="0"/>
        <v>2.2331018518518516E-3</v>
      </c>
      <c r="I7" s="72">
        <v>180</v>
      </c>
      <c r="J7" s="72">
        <v>180</v>
      </c>
      <c r="K7" s="72">
        <v>180</v>
      </c>
      <c r="L7" s="72">
        <v>180</v>
      </c>
      <c r="M7" s="71">
        <f t="shared" si="1"/>
        <v>720</v>
      </c>
      <c r="N7" s="38">
        <v>3.9467592592592592E-3</v>
      </c>
      <c r="O7" s="38">
        <v>2.7430555555555559E-3</v>
      </c>
      <c r="P7" s="88">
        <v>3.3449074074074071E-3</v>
      </c>
      <c r="Q7" s="88">
        <v>3.6574074074074074E-3</v>
      </c>
      <c r="R7" s="88">
        <f t="shared" si="2"/>
        <v>6.6898148148148151E-3</v>
      </c>
    </row>
    <row r="8" spans="1:18" ht="14.4" x14ac:dyDescent="0.3">
      <c r="A8" s="44">
        <v>7</v>
      </c>
      <c r="B8" s="40" t="s">
        <v>56</v>
      </c>
      <c r="C8" s="40" t="s">
        <v>71</v>
      </c>
      <c r="D8" s="37">
        <v>3.3622685185185188E-4</v>
      </c>
      <c r="E8" s="88">
        <v>6.8287037037037025E-4</v>
      </c>
      <c r="F8" s="37">
        <v>1.5972222222222221E-3</v>
      </c>
      <c r="G8" s="88">
        <v>1.7060185185185188E-4</v>
      </c>
      <c r="H8" s="76">
        <f t="shared" si="0"/>
        <v>2.786921296296296E-3</v>
      </c>
      <c r="I8" s="72">
        <v>150</v>
      </c>
      <c r="J8" s="72">
        <v>180</v>
      </c>
      <c r="K8" s="72">
        <v>180</v>
      </c>
      <c r="L8" s="72">
        <v>180</v>
      </c>
      <c r="M8" s="71">
        <f t="shared" si="1"/>
        <v>690</v>
      </c>
      <c r="N8" s="38">
        <v>4.1666666666666666E-3</v>
      </c>
      <c r="O8" s="38">
        <v>3.9236111111111112E-3</v>
      </c>
      <c r="P8" s="88">
        <v>3.0787037037037037E-3</v>
      </c>
      <c r="Q8" s="88">
        <v>1.5740740740740741E-3</v>
      </c>
      <c r="R8" s="88">
        <f t="shared" si="2"/>
        <v>8.0902777777777778E-3</v>
      </c>
    </row>
    <row r="9" spans="1:18" ht="14.4" x14ac:dyDescent="0.3">
      <c r="A9" s="44">
        <v>8</v>
      </c>
      <c r="B9" s="40" t="s">
        <v>47</v>
      </c>
      <c r="C9" s="40" t="s">
        <v>35</v>
      </c>
      <c r="D9" s="37">
        <v>2.9861111111111109E-4</v>
      </c>
      <c r="E9" s="88">
        <v>3.9351851851851852E-4</v>
      </c>
      <c r="F9" s="37">
        <v>3.0266203703703705E-3</v>
      </c>
      <c r="G9" s="88">
        <v>3.359953703703704E-4</v>
      </c>
      <c r="H9" s="76">
        <f t="shared" si="0"/>
        <v>4.05474537037037E-3</v>
      </c>
      <c r="I9" s="72">
        <v>180</v>
      </c>
      <c r="J9" s="72">
        <v>180</v>
      </c>
      <c r="K9" s="72">
        <v>120</v>
      </c>
      <c r="L9" s="72">
        <v>180</v>
      </c>
      <c r="M9" s="71">
        <f t="shared" si="1"/>
        <v>660</v>
      </c>
      <c r="N9" s="38">
        <v>2.7430555555555559E-3</v>
      </c>
      <c r="O9" s="38">
        <v>2.7662037037037034E-3</v>
      </c>
      <c r="P9" s="88">
        <v>0.170833333333333</v>
      </c>
      <c r="Q9" s="88">
        <v>2.0717592592592593E-3</v>
      </c>
      <c r="R9" s="88">
        <f t="shared" si="2"/>
        <v>5.5092592592592589E-3</v>
      </c>
    </row>
    <row r="10" spans="1:18" ht="14.4" x14ac:dyDescent="0.3">
      <c r="A10" s="44">
        <v>9</v>
      </c>
      <c r="B10" s="40" t="s">
        <v>39</v>
      </c>
      <c r="C10" s="40" t="s">
        <v>54</v>
      </c>
      <c r="D10" s="37">
        <v>2.8009259259259258E-4</v>
      </c>
      <c r="E10" s="88">
        <v>3.0092592592592595E-4</v>
      </c>
      <c r="F10" s="37">
        <v>1.2812500000000001E-3</v>
      </c>
      <c r="G10" s="88">
        <v>3.6736111111111111E-4</v>
      </c>
      <c r="H10" s="76">
        <f t="shared" si="0"/>
        <v>2.2296296296296296E-3</v>
      </c>
      <c r="I10" s="72">
        <v>180</v>
      </c>
      <c r="J10" s="72">
        <v>120</v>
      </c>
      <c r="K10" s="72">
        <v>180</v>
      </c>
      <c r="L10" s="72">
        <v>180</v>
      </c>
      <c r="M10" s="71">
        <f t="shared" si="1"/>
        <v>660</v>
      </c>
      <c r="N10" s="38">
        <v>2.0497685185185185E-3</v>
      </c>
      <c r="O10" s="38">
        <v>4.1666666666666666E-3</v>
      </c>
      <c r="P10" s="88">
        <v>3.8541666666666668E-3</v>
      </c>
      <c r="Q10" s="88">
        <v>2.1759259259259258E-3</v>
      </c>
      <c r="R10" s="88">
        <f t="shared" si="2"/>
        <v>6.2164351851851851E-3</v>
      </c>
    </row>
    <row r="11" spans="1:18" ht="14.4" x14ac:dyDescent="0.3">
      <c r="A11" s="44">
        <v>10</v>
      </c>
      <c r="B11" s="40" t="s">
        <v>52</v>
      </c>
      <c r="C11" s="40" t="s">
        <v>104</v>
      </c>
      <c r="D11" s="37">
        <v>4.8611111111111104E-4</v>
      </c>
      <c r="E11" s="88">
        <v>2.5462962962962961E-4</v>
      </c>
      <c r="F11" s="37">
        <v>1.1851851851851852E-3</v>
      </c>
      <c r="G11" s="88">
        <v>3.1932870370370367E-4</v>
      </c>
      <c r="H11" s="76">
        <f t="shared" si="0"/>
        <v>2.2452546296296296E-3</v>
      </c>
      <c r="I11" s="72">
        <v>180</v>
      </c>
      <c r="J11" s="72">
        <v>120</v>
      </c>
      <c r="K11" s="72">
        <v>180</v>
      </c>
      <c r="L11" s="72">
        <v>180</v>
      </c>
      <c r="M11" s="71">
        <f t="shared" si="1"/>
        <v>660</v>
      </c>
      <c r="N11" s="38">
        <v>4.0624999999999993E-3</v>
      </c>
      <c r="O11" s="38">
        <v>4.1666666666666666E-3</v>
      </c>
      <c r="P11" s="88">
        <v>3.1828703703703702E-3</v>
      </c>
      <c r="Q11" s="88">
        <v>3.483796296296296E-3</v>
      </c>
      <c r="R11" s="88">
        <f t="shared" si="2"/>
        <v>8.2291666666666659E-3</v>
      </c>
    </row>
    <row r="12" spans="1:18" ht="14.4" x14ac:dyDescent="0.3">
      <c r="A12" s="44">
        <v>11</v>
      </c>
      <c r="B12" s="40" t="s">
        <v>44</v>
      </c>
      <c r="C12" s="40" t="s">
        <v>70</v>
      </c>
      <c r="D12" s="37">
        <v>2.0902777777777779E-4</v>
      </c>
      <c r="E12" s="88">
        <v>2.5462962962962961E-4</v>
      </c>
      <c r="F12" s="37">
        <v>6.3657407407407402E-4</v>
      </c>
      <c r="G12" s="88">
        <v>1.8564814814814814E-4</v>
      </c>
      <c r="H12" s="76">
        <f t="shared" si="0"/>
        <v>1.2858796296296297E-3</v>
      </c>
      <c r="I12" s="72">
        <v>90</v>
      </c>
      <c r="J12" s="72">
        <v>180</v>
      </c>
      <c r="K12" s="72">
        <v>180</v>
      </c>
      <c r="L12" s="72">
        <v>180</v>
      </c>
      <c r="M12" s="71">
        <f t="shared" si="1"/>
        <v>630</v>
      </c>
      <c r="N12" s="38">
        <v>4.1666666666666666E-3</v>
      </c>
      <c r="O12" s="38">
        <v>2.5000000000000001E-3</v>
      </c>
      <c r="P12" s="88">
        <v>2.4652777777777776E-3</v>
      </c>
      <c r="Q12" s="88">
        <v>1.689814814814815E-3</v>
      </c>
      <c r="R12" s="88">
        <f t="shared" si="2"/>
        <v>6.6666666666666662E-3</v>
      </c>
    </row>
    <row r="13" spans="1:18" ht="14.4" x14ac:dyDescent="0.3">
      <c r="A13" s="44">
        <v>12</v>
      </c>
      <c r="B13" s="40" t="s">
        <v>52</v>
      </c>
      <c r="C13" s="40" t="s">
        <v>113</v>
      </c>
      <c r="D13" s="37">
        <v>2.5115740740740735E-4</v>
      </c>
      <c r="E13" s="88">
        <v>3.0092592592592595E-4</v>
      </c>
      <c r="F13" s="37">
        <v>5.4398148148148144E-4</v>
      </c>
      <c r="G13" s="88">
        <v>3.9004629629629638E-4</v>
      </c>
      <c r="H13" s="76">
        <f t="shared" si="0"/>
        <v>1.486111111111111E-3</v>
      </c>
      <c r="I13" s="72">
        <v>90</v>
      </c>
      <c r="J13" s="72">
        <v>180</v>
      </c>
      <c r="K13" s="72">
        <v>180</v>
      </c>
      <c r="L13" s="72">
        <v>180</v>
      </c>
      <c r="M13" s="71">
        <f t="shared" si="1"/>
        <v>630</v>
      </c>
      <c r="N13" s="38">
        <v>4.1666666666666666E-3</v>
      </c>
      <c r="O13" s="38">
        <v>3.2291666666666666E-3</v>
      </c>
      <c r="P13" s="88">
        <v>2.8009259259259259E-3</v>
      </c>
      <c r="Q13" s="88">
        <v>3.1944444444444442E-3</v>
      </c>
      <c r="R13" s="88">
        <f t="shared" si="2"/>
        <v>7.3958333333333333E-3</v>
      </c>
    </row>
    <row r="14" spans="1:18" ht="14.4" x14ac:dyDescent="0.3">
      <c r="A14" s="44">
        <v>13</v>
      </c>
      <c r="B14" s="40" t="s">
        <v>59</v>
      </c>
      <c r="C14" s="40" t="s">
        <v>60</v>
      </c>
      <c r="D14" s="37">
        <v>4.5138888888888892E-4</v>
      </c>
      <c r="E14" s="88">
        <v>3.8194444444444446E-4</v>
      </c>
      <c r="F14" s="37">
        <v>1.7546296296296296E-3</v>
      </c>
      <c r="G14" s="88">
        <v>4.5069444444444437E-4</v>
      </c>
      <c r="H14" s="76">
        <f t="shared" si="0"/>
        <v>3.0386574074074075E-3</v>
      </c>
      <c r="I14" s="72">
        <v>150</v>
      </c>
      <c r="J14" s="72">
        <v>90</v>
      </c>
      <c r="K14" s="72">
        <v>180</v>
      </c>
      <c r="L14" s="72">
        <v>180</v>
      </c>
      <c r="M14" s="71">
        <f t="shared" si="1"/>
        <v>600</v>
      </c>
      <c r="N14" s="38">
        <v>4.1666666666666666E-3</v>
      </c>
      <c r="O14" s="38">
        <v>4.1666666666666666E-3</v>
      </c>
      <c r="P14" s="88">
        <v>3.7500000000000003E-3</v>
      </c>
      <c r="Q14" s="88">
        <v>2.8935185185185188E-3</v>
      </c>
      <c r="R14" s="88">
        <f t="shared" si="2"/>
        <v>8.3333333333333332E-3</v>
      </c>
    </row>
    <row r="15" spans="1:18" ht="14.4" x14ac:dyDescent="0.3">
      <c r="A15" s="44">
        <v>14</v>
      </c>
      <c r="B15" s="40" t="s">
        <v>44</v>
      </c>
      <c r="C15" s="40" t="s">
        <v>55</v>
      </c>
      <c r="D15" s="37">
        <v>3.6111111111111109E-4</v>
      </c>
      <c r="E15" s="88">
        <v>2.199074074074074E-4</v>
      </c>
      <c r="F15" s="37">
        <v>5.3356481481481473E-4</v>
      </c>
      <c r="G15" s="88">
        <v>4.550925925925926E-4</v>
      </c>
      <c r="H15" s="76">
        <f t="shared" si="0"/>
        <v>1.569675925925926E-3</v>
      </c>
      <c r="I15" s="72">
        <v>30</v>
      </c>
      <c r="J15" s="72">
        <v>180</v>
      </c>
      <c r="K15" s="72">
        <v>180</v>
      </c>
      <c r="L15" s="72">
        <v>180</v>
      </c>
      <c r="M15" s="71">
        <f t="shared" si="1"/>
        <v>570</v>
      </c>
      <c r="N15" s="38">
        <v>4.1666666666666666E-3</v>
      </c>
      <c r="O15" s="38">
        <v>2.2222222222222222E-3</v>
      </c>
      <c r="P15" s="88">
        <v>2.7777777777777779E-3</v>
      </c>
      <c r="Q15" s="88">
        <v>2.4768518518518516E-3</v>
      </c>
      <c r="R15" s="88">
        <f t="shared" si="2"/>
        <v>6.3888888888888884E-3</v>
      </c>
    </row>
    <row r="16" spans="1:18" ht="14.4" x14ac:dyDescent="0.3">
      <c r="A16" s="44">
        <v>15</v>
      </c>
      <c r="B16" s="40" t="s">
        <v>29</v>
      </c>
      <c r="C16" s="40" t="s">
        <v>64</v>
      </c>
      <c r="D16" s="37">
        <v>3.1712962962962961E-4</v>
      </c>
      <c r="E16" s="88">
        <v>2.4305555555555552E-4</v>
      </c>
      <c r="F16" s="37">
        <v>1.8865740740740742E-3</v>
      </c>
      <c r="G16" s="88">
        <v>3.9664351851851856E-4</v>
      </c>
      <c r="H16" s="76">
        <f t="shared" si="0"/>
        <v>2.8434027777777776E-3</v>
      </c>
      <c r="I16" s="72">
        <v>30</v>
      </c>
      <c r="J16" s="72">
        <v>180</v>
      </c>
      <c r="K16" s="72">
        <v>180</v>
      </c>
      <c r="L16" s="72">
        <v>180</v>
      </c>
      <c r="M16" s="71">
        <f t="shared" si="1"/>
        <v>570</v>
      </c>
      <c r="N16" s="38">
        <v>4.1666666666666666E-3</v>
      </c>
      <c r="O16" s="38">
        <v>3.7152777777777774E-3</v>
      </c>
      <c r="P16" s="88">
        <v>3.3333333333333335E-3</v>
      </c>
      <c r="Q16" s="88">
        <v>2.0486111111111113E-3</v>
      </c>
      <c r="R16" s="88">
        <f t="shared" si="2"/>
        <v>7.8819444444444449E-3</v>
      </c>
    </row>
    <row r="17" spans="1:18" ht="14.4" x14ac:dyDescent="0.3">
      <c r="A17" s="44">
        <v>16</v>
      </c>
      <c r="B17" s="40" t="s">
        <v>52</v>
      </c>
      <c r="C17" s="40" t="s">
        <v>67</v>
      </c>
      <c r="D17" s="37">
        <v>5.3472222222222224E-4</v>
      </c>
      <c r="E17" s="88">
        <v>3.2407407407407406E-4</v>
      </c>
      <c r="F17" s="37">
        <v>6.2384259259259261E-4</v>
      </c>
      <c r="G17" s="88">
        <v>2.9016203703703707E-4</v>
      </c>
      <c r="H17" s="76">
        <f t="shared" si="0"/>
        <v>1.7728009259259259E-3</v>
      </c>
      <c r="I17" s="72">
        <v>150</v>
      </c>
      <c r="J17" s="72">
        <v>60</v>
      </c>
      <c r="K17" s="72">
        <v>180</v>
      </c>
      <c r="L17" s="72">
        <v>180</v>
      </c>
      <c r="M17" s="71">
        <f t="shared" si="1"/>
        <v>570</v>
      </c>
      <c r="N17" s="38">
        <v>4.1666666666666666E-3</v>
      </c>
      <c r="O17" s="38">
        <v>4.1666666666666666E-3</v>
      </c>
      <c r="P17" s="88">
        <v>2.4537037037037036E-3</v>
      </c>
      <c r="Q17" s="88">
        <v>2.3495370370370371E-3</v>
      </c>
      <c r="R17" s="88">
        <f t="shared" si="2"/>
        <v>8.3333333333333332E-3</v>
      </c>
    </row>
    <row r="18" spans="1:18" ht="14.4" x14ac:dyDescent="0.3">
      <c r="A18" s="44">
        <v>17</v>
      </c>
      <c r="B18" s="40" t="s">
        <v>21</v>
      </c>
      <c r="C18" s="40" t="s">
        <v>65</v>
      </c>
      <c r="D18" s="37">
        <v>1.1805555555555556E-3</v>
      </c>
      <c r="E18" s="88">
        <v>3.8194444444444446E-4</v>
      </c>
      <c r="F18" s="37">
        <v>2.460648148148148E-3</v>
      </c>
      <c r="G18" s="88">
        <v>3.2685185185185183E-4</v>
      </c>
      <c r="H18" s="76">
        <f t="shared" si="0"/>
        <v>4.3499999999999997E-3</v>
      </c>
      <c r="I18" s="72">
        <v>150</v>
      </c>
      <c r="J18" s="72">
        <v>90</v>
      </c>
      <c r="K18" s="72">
        <v>120</v>
      </c>
      <c r="L18" s="72">
        <v>180</v>
      </c>
      <c r="M18" s="71">
        <f t="shared" si="1"/>
        <v>540</v>
      </c>
      <c r="N18" s="38">
        <v>4.1666666666666666E-3</v>
      </c>
      <c r="O18" s="38">
        <v>4.1666666666666666E-3</v>
      </c>
      <c r="P18" s="88">
        <v>0.12916666666666701</v>
      </c>
      <c r="Q18" s="88">
        <v>3.3333333333333335E-3</v>
      </c>
      <c r="R18" s="88">
        <f t="shared" si="2"/>
        <v>8.3333333333333332E-3</v>
      </c>
    </row>
    <row r="19" spans="1:18" ht="14.4" x14ac:dyDescent="0.3">
      <c r="A19" s="44">
        <v>18</v>
      </c>
      <c r="B19" s="40" t="s">
        <v>95</v>
      </c>
      <c r="C19" s="40" t="s">
        <v>96</v>
      </c>
      <c r="D19" s="37">
        <v>8.564814814814815E-4</v>
      </c>
      <c r="E19" s="88">
        <v>3.2407407407407406E-4</v>
      </c>
      <c r="F19" s="37">
        <v>1.8391203703703703E-3</v>
      </c>
      <c r="G19" s="88">
        <v>3.5879629629629635E-4</v>
      </c>
      <c r="H19" s="76">
        <f t="shared" si="0"/>
        <v>3.3784722222222219E-3</v>
      </c>
      <c r="I19" s="72">
        <v>90</v>
      </c>
      <c r="J19" s="72">
        <v>120</v>
      </c>
      <c r="K19" s="72">
        <v>120</v>
      </c>
      <c r="L19" s="72">
        <v>180</v>
      </c>
      <c r="M19" s="71">
        <f t="shared" si="1"/>
        <v>510</v>
      </c>
      <c r="N19" s="38">
        <v>4.1666666666666666E-3</v>
      </c>
      <c r="O19" s="38">
        <v>4.1666666666666666E-3</v>
      </c>
      <c r="P19" s="88">
        <v>8.7499999999999994E-2</v>
      </c>
      <c r="Q19" s="88">
        <v>3.4490740740740745E-3</v>
      </c>
      <c r="R19" s="88">
        <f t="shared" si="2"/>
        <v>8.3333333333333332E-3</v>
      </c>
    </row>
    <row r="20" spans="1:18" ht="14.4" x14ac:dyDescent="0.3">
      <c r="A20" s="44">
        <v>19</v>
      </c>
      <c r="B20" s="40" t="s">
        <v>153</v>
      </c>
      <c r="C20" s="40" t="s">
        <v>69</v>
      </c>
      <c r="D20" s="37">
        <v>9.3750000000000007E-4</v>
      </c>
      <c r="E20" s="88">
        <v>5.7870370370370378E-4</v>
      </c>
      <c r="F20" s="37">
        <v>8.7962962962962962E-4</v>
      </c>
      <c r="G20" s="88">
        <v>3.7175925925925923E-4</v>
      </c>
      <c r="H20" s="76">
        <f t="shared" si="0"/>
        <v>2.7675925925925928E-3</v>
      </c>
      <c r="I20" s="72">
        <v>60</v>
      </c>
      <c r="J20" s="72">
        <v>120</v>
      </c>
      <c r="K20" s="72">
        <v>180</v>
      </c>
      <c r="L20" s="72">
        <v>120</v>
      </c>
      <c r="M20" s="71">
        <f t="shared" si="1"/>
        <v>480</v>
      </c>
      <c r="N20" s="38">
        <v>4.1666666666666666E-3</v>
      </c>
      <c r="O20" s="38">
        <v>4.1666666666666666E-3</v>
      </c>
      <c r="P20" s="88">
        <v>3.483796296296296E-3</v>
      </c>
      <c r="Q20" s="88">
        <v>4.1666666666666666E-3</v>
      </c>
      <c r="R20" s="88">
        <f t="shared" si="2"/>
        <v>8.3333333333333332E-3</v>
      </c>
    </row>
    <row r="21" spans="1:18" ht="14.4" x14ac:dyDescent="0.3">
      <c r="A21" s="44">
        <v>20</v>
      </c>
      <c r="B21" s="41" t="s">
        <v>21</v>
      </c>
      <c r="C21" s="41" t="s">
        <v>66</v>
      </c>
      <c r="D21" s="70">
        <v>3.7384259259259255E-4</v>
      </c>
      <c r="E21" s="88">
        <v>4.2824074074074075E-4</v>
      </c>
      <c r="F21" s="37">
        <v>1.5277777777777779E-3</v>
      </c>
      <c r="G21" s="88">
        <v>1.6018518518518516E-4</v>
      </c>
      <c r="H21" s="76">
        <f t="shared" si="0"/>
        <v>2.4900462962962962E-3</v>
      </c>
      <c r="I21" s="72">
        <v>30</v>
      </c>
      <c r="J21" s="72">
        <v>120</v>
      </c>
      <c r="K21" s="72">
        <v>120</v>
      </c>
      <c r="L21" s="72">
        <v>180</v>
      </c>
      <c r="M21" s="71">
        <f t="shared" si="1"/>
        <v>450</v>
      </c>
      <c r="N21" s="43">
        <v>4.1666666666666666E-3</v>
      </c>
      <c r="O21" s="38">
        <v>4.1666666666666666E-3</v>
      </c>
      <c r="P21" s="88">
        <v>4.5833333333333302E-2</v>
      </c>
      <c r="Q21" s="88">
        <v>3.4027777777777784E-3</v>
      </c>
      <c r="R21" s="88">
        <f t="shared" si="2"/>
        <v>8.3333333333333332E-3</v>
      </c>
    </row>
    <row r="22" spans="1:18" ht="14.4" x14ac:dyDescent="0.3">
      <c r="A22" s="44">
        <v>21</v>
      </c>
      <c r="B22" s="40" t="s">
        <v>29</v>
      </c>
      <c r="C22" s="40" t="s">
        <v>63</v>
      </c>
      <c r="D22" s="37">
        <v>2.5925925925925926E-4</v>
      </c>
      <c r="E22" s="88">
        <v>1.5972222222222221E-3</v>
      </c>
      <c r="F22" s="70">
        <v>2.0474537037037037E-3</v>
      </c>
      <c r="G22" s="88">
        <v>3.0069444444444441E-4</v>
      </c>
      <c r="H22" s="76">
        <f t="shared" si="0"/>
        <v>4.2046296296296293E-3</v>
      </c>
      <c r="I22" s="72">
        <v>180</v>
      </c>
      <c r="J22" s="72">
        <v>30</v>
      </c>
      <c r="K22" s="72">
        <v>60</v>
      </c>
      <c r="L22" s="72">
        <v>150</v>
      </c>
      <c r="M22" s="71">
        <f t="shared" si="1"/>
        <v>420</v>
      </c>
      <c r="N22" s="38">
        <v>2.5578703703703705E-3</v>
      </c>
      <c r="O22" s="38">
        <v>4.1666666666666666E-3</v>
      </c>
      <c r="P22" s="88">
        <v>0.21249999999999999</v>
      </c>
      <c r="Q22" s="88">
        <v>4.1666666666666666E-3</v>
      </c>
      <c r="R22" s="88">
        <f t="shared" si="2"/>
        <v>6.7245370370370375E-3</v>
      </c>
    </row>
    <row r="23" spans="1:18" ht="14.4" x14ac:dyDescent="0.3">
      <c r="A23" s="44">
        <v>22</v>
      </c>
      <c r="B23" s="40" t="s">
        <v>137</v>
      </c>
      <c r="C23" s="40" t="s">
        <v>138</v>
      </c>
      <c r="D23" s="37">
        <v>2.4189814814814816E-3</v>
      </c>
      <c r="E23" s="88">
        <v>4.2824074074074075E-4</v>
      </c>
      <c r="F23" s="37">
        <v>3.8333333333333331E-3</v>
      </c>
      <c r="G23" s="88">
        <v>3.4004629629629624E-4</v>
      </c>
      <c r="H23" s="76">
        <f t="shared" si="0"/>
        <v>7.0206018518518525E-3</v>
      </c>
      <c r="I23" s="72">
        <v>90</v>
      </c>
      <c r="J23" s="72">
        <v>120</v>
      </c>
      <c r="K23" s="72">
        <v>30</v>
      </c>
      <c r="L23" s="72">
        <v>150</v>
      </c>
      <c r="M23" s="71">
        <f t="shared" si="1"/>
        <v>390</v>
      </c>
      <c r="N23" s="38">
        <v>4.1666666666666666E-3</v>
      </c>
      <c r="O23" s="38">
        <v>4.1666666666666666E-3</v>
      </c>
      <c r="P23" s="88">
        <v>0.295833333333333</v>
      </c>
      <c r="Q23" s="88">
        <v>4.1666666666666666E-3</v>
      </c>
      <c r="R23" s="88">
        <f t="shared" si="2"/>
        <v>8.3333333333333332E-3</v>
      </c>
    </row>
    <row r="24" spans="1:18" ht="14.4" x14ac:dyDescent="0.3">
      <c r="A24" s="44">
        <v>23</v>
      </c>
      <c r="B24" s="40" t="s">
        <v>150</v>
      </c>
      <c r="C24" s="40" t="s">
        <v>166</v>
      </c>
      <c r="D24" s="37"/>
      <c r="E24" s="88"/>
      <c r="F24" s="37">
        <v>7.9629629629629636E-4</v>
      </c>
      <c r="G24" s="88">
        <v>6.7673611111111114E-4</v>
      </c>
      <c r="H24" s="76">
        <f t="shared" si="0"/>
        <v>1.4730324074074075E-3</v>
      </c>
      <c r="I24" s="72"/>
      <c r="J24" s="72"/>
      <c r="K24" s="72">
        <v>180</v>
      </c>
      <c r="L24" s="72">
        <v>180</v>
      </c>
      <c r="M24" s="71">
        <f t="shared" si="1"/>
        <v>360</v>
      </c>
      <c r="N24" s="38"/>
      <c r="O24" s="38"/>
      <c r="P24" s="88">
        <v>4.0393518518518521E-3</v>
      </c>
      <c r="Q24" s="88">
        <v>2.6620370370370374E-3</v>
      </c>
      <c r="R24" s="88">
        <f t="shared" si="2"/>
        <v>0</v>
      </c>
    </row>
    <row r="25" spans="1:18" ht="14.4" x14ac:dyDescent="0.3">
      <c r="A25" s="44">
        <v>24</v>
      </c>
      <c r="B25" s="40" t="s">
        <v>50</v>
      </c>
      <c r="C25" s="40" t="s">
        <v>112</v>
      </c>
      <c r="D25" s="37">
        <v>2.1412037037037038E-4</v>
      </c>
      <c r="E25" s="88">
        <v>5.3240740740740744E-4</v>
      </c>
      <c r="F25" s="37">
        <v>3.645833333333333E-3</v>
      </c>
      <c r="G25" s="88"/>
      <c r="H25" s="76">
        <f t="shared" si="0"/>
        <v>4.3923611111111108E-3</v>
      </c>
      <c r="I25" s="72">
        <v>30</v>
      </c>
      <c r="J25" s="72">
        <v>120</v>
      </c>
      <c r="K25" s="72">
        <v>60</v>
      </c>
      <c r="L25" s="72"/>
      <c r="M25" s="71">
        <f t="shared" si="1"/>
        <v>210</v>
      </c>
      <c r="N25" s="38">
        <v>4.1666666666666666E-3</v>
      </c>
      <c r="O25" s="38">
        <v>4.1666666666666666E-3</v>
      </c>
      <c r="P25" s="88">
        <v>0.25416666666666698</v>
      </c>
      <c r="Q25" s="88"/>
      <c r="R25" s="88">
        <f t="shared" si="2"/>
        <v>8.3333333333333332E-3</v>
      </c>
    </row>
    <row r="26" spans="1:18" ht="14.4" x14ac:dyDescent="0.3">
      <c r="A26" s="44">
        <v>25</v>
      </c>
      <c r="B26" s="40" t="s">
        <v>129</v>
      </c>
      <c r="C26" s="40" t="s">
        <v>176</v>
      </c>
      <c r="D26" s="37"/>
      <c r="E26" s="88"/>
      <c r="F26" s="37"/>
      <c r="G26" s="88">
        <v>5.152777777777778E-4</v>
      </c>
      <c r="H26" s="76"/>
      <c r="I26" s="72"/>
      <c r="J26" s="72"/>
      <c r="K26" s="72"/>
      <c r="L26" s="72">
        <v>180</v>
      </c>
      <c r="M26" s="71"/>
      <c r="N26" s="38"/>
      <c r="O26" s="38"/>
      <c r="P26" s="88"/>
      <c r="Q26" s="88">
        <v>2.9629629629629628E-3</v>
      </c>
      <c r="R26" s="88"/>
    </row>
    <row r="27" spans="1:18" ht="14.4" x14ac:dyDescent="0.3">
      <c r="A27" s="44">
        <v>26</v>
      </c>
      <c r="B27" s="40" t="s">
        <v>129</v>
      </c>
      <c r="C27" s="40" t="s">
        <v>177</v>
      </c>
      <c r="D27" s="37"/>
      <c r="E27" s="88"/>
      <c r="F27" s="37"/>
      <c r="G27" s="88">
        <v>3.2847222222222219E-4</v>
      </c>
      <c r="H27" s="76"/>
      <c r="I27" s="72"/>
      <c r="J27" s="72"/>
      <c r="K27" s="73"/>
      <c r="L27" s="72">
        <v>180</v>
      </c>
      <c r="M27" s="71"/>
      <c r="N27" s="38"/>
      <c r="O27" s="38"/>
      <c r="P27" s="88"/>
      <c r="Q27" s="88">
        <v>2.2569444444444447E-3</v>
      </c>
      <c r="R27" s="88"/>
    </row>
    <row r="28" spans="1:18" ht="14.4" x14ac:dyDescent="0.3">
      <c r="A28" s="44">
        <v>14</v>
      </c>
      <c r="B28" s="40" t="s">
        <v>118</v>
      </c>
      <c r="C28" s="40" t="s">
        <v>119</v>
      </c>
      <c r="D28" s="37">
        <v>1.9675925925925926E-4</v>
      </c>
      <c r="E28" s="88">
        <v>2.0833333333333335E-4</v>
      </c>
      <c r="F28" s="38"/>
      <c r="G28" s="88"/>
      <c r="H28" s="76">
        <f>SUM(D28:G28)</f>
        <v>4.0509259259259264E-4</v>
      </c>
      <c r="I28" s="72">
        <v>90</v>
      </c>
      <c r="J28" s="72">
        <v>180</v>
      </c>
      <c r="K28" s="72"/>
      <c r="L28" s="72"/>
      <c r="M28" s="71">
        <f>SUM(I28:L28)</f>
        <v>270</v>
      </c>
      <c r="N28" s="38">
        <v>4.1666666666666666E-3</v>
      </c>
      <c r="O28" s="38">
        <v>2.2800925925925927E-3</v>
      </c>
      <c r="P28" s="88"/>
      <c r="Q28" s="88"/>
      <c r="R28" s="88">
        <f>SUM(N28:O28)</f>
        <v>6.4467592592592597E-3</v>
      </c>
    </row>
    <row r="29" spans="1:18" ht="14.4" x14ac:dyDescent="0.3">
      <c r="A29" s="44">
        <v>17</v>
      </c>
      <c r="B29" s="40" t="s">
        <v>111</v>
      </c>
      <c r="C29" s="40" t="s">
        <v>109</v>
      </c>
      <c r="D29" s="37">
        <v>3.2175925925925926E-4</v>
      </c>
      <c r="E29" s="88">
        <v>1.0995370370370371E-3</v>
      </c>
      <c r="F29" s="37">
        <v>8.4837962962962959E-4</v>
      </c>
      <c r="G29" s="88"/>
      <c r="H29" s="76">
        <f>SUM(D29:G29)</f>
        <v>2.2696759259259259E-3</v>
      </c>
      <c r="I29" s="72">
        <v>90</v>
      </c>
      <c r="J29" s="72">
        <v>180</v>
      </c>
      <c r="K29" s="72">
        <v>150</v>
      </c>
      <c r="L29" s="72"/>
      <c r="M29" s="71">
        <f>SUM(I29:L29)</f>
        <v>420</v>
      </c>
      <c r="N29" s="38">
        <v>4.1666666666666666E-3</v>
      </c>
      <c r="O29" s="38">
        <v>3.6689814814814814E-3</v>
      </c>
      <c r="P29" s="88">
        <v>4.1666666666666666E-3</v>
      </c>
      <c r="Q29" s="88"/>
      <c r="R29" s="88">
        <f>SUM(N29:O29)</f>
        <v>7.8356481481481471E-3</v>
      </c>
    </row>
  </sheetData>
  <sortState xmlns:xlrd2="http://schemas.microsoft.com/office/spreadsheetml/2017/richdata2" ref="A1:R27">
    <sortCondition descending="1" ref="M1:M27"/>
    <sortCondition ref="R1:R27"/>
    <sortCondition ref="H1:H27"/>
  </sortState>
  <pageMargins left="0.25" right="0.25" top="0.75" bottom="0.75" header="0.3" footer="0.3"/>
  <pageSetup scale="63" fitToHeight="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90" zoomScaleNormal="90" workbookViewId="0">
      <selection activeCell="E34" sqref="E34"/>
    </sheetView>
  </sheetViews>
  <sheetFormatPr defaultRowHeight="13.8" x14ac:dyDescent="0.25"/>
  <cols>
    <col min="1" max="1" width="4.09765625" customWidth="1"/>
    <col min="2" max="2" width="15" customWidth="1"/>
    <col min="3" max="3" width="11.09765625" customWidth="1"/>
    <col min="5" max="5" width="9" style="68"/>
    <col min="6" max="6" width="10.19921875" customWidth="1"/>
    <col min="7" max="7" width="10.3984375" style="68" customWidth="1"/>
    <col min="8" max="15" width="9" style="68"/>
    <col min="16" max="16" width="10" style="68" customWidth="1"/>
    <col min="17" max="17" width="10.09765625" style="68" customWidth="1"/>
    <col min="18" max="18" width="9" style="68"/>
  </cols>
  <sheetData>
    <row r="1" spans="1:18" ht="14.4" x14ac:dyDescent="0.3">
      <c r="A1" s="18"/>
      <c r="B1" s="52" t="s">
        <v>0</v>
      </c>
      <c r="C1" s="18" t="s">
        <v>1</v>
      </c>
      <c r="D1" s="18" t="s">
        <v>10</v>
      </c>
      <c r="E1" s="100" t="s">
        <v>11</v>
      </c>
      <c r="F1" s="18" t="s">
        <v>168</v>
      </c>
      <c r="G1" s="100" t="s">
        <v>169</v>
      </c>
      <c r="H1" s="102" t="s">
        <v>12</v>
      </c>
      <c r="I1" s="103" t="s">
        <v>13</v>
      </c>
      <c r="J1" s="100" t="s">
        <v>14</v>
      </c>
      <c r="K1" s="100" t="s">
        <v>168</v>
      </c>
      <c r="L1" s="100" t="s">
        <v>172</v>
      </c>
      <c r="M1" s="102" t="s">
        <v>19</v>
      </c>
      <c r="N1" s="100" t="s">
        <v>15</v>
      </c>
      <c r="O1" s="100" t="s">
        <v>16</v>
      </c>
      <c r="P1" s="100" t="s">
        <v>168</v>
      </c>
      <c r="Q1" s="100" t="s">
        <v>169</v>
      </c>
      <c r="R1" s="102" t="s">
        <v>9</v>
      </c>
    </row>
    <row r="2" spans="1:18" ht="14.4" x14ac:dyDescent="0.3">
      <c r="A2" s="21">
        <v>1</v>
      </c>
      <c r="B2" s="21" t="s">
        <v>56</v>
      </c>
      <c r="C2" s="21" t="s">
        <v>71</v>
      </c>
      <c r="D2" s="22">
        <v>9.2592592592592588E-5</v>
      </c>
      <c r="E2" s="63">
        <v>3.1250000000000001E-4</v>
      </c>
      <c r="F2" s="22">
        <v>5.6585648148148153E-4</v>
      </c>
      <c r="G2" s="63">
        <v>2.547453703703704E-4</v>
      </c>
      <c r="H2" s="80">
        <f t="shared" ref="H2:H20" si="0">SUM(D2:G2)</f>
        <v>1.2256944444444446E-3</v>
      </c>
      <c r="I2" s="69">
        <v>180</v>
      </c>
      <c r="J2" s="67">
        <v>180</v>
      </c>
      <c r="K2" s="69">
        <v>180</v>
      </c>
      <c r="L2" s="67">
        <v>180</v>
      </c>
      <c r="M2" s="69">
        <f t="shared" ref="M2:M20" si="1">SUM(I2:L2)</f>
        <v>720</v>
      </c>
      <c r="N2" s="63">
        <v>1.6435185185185183E-3</v>
      </c>
      <c r="O2" s="63">
        <v>2.2916666666666667E-3</v>
      </c>
      <c r="P2" s="63">
        <v>1.9675925925925928E-3</v>
      </c>
      <c r="Q2" s="63">
        <v>2.1990740740740742E-3</v>
      </c>
      <c r="R2" s="80">
        <f t="shared" ref="R2:R25" si="2">SUM(N2:Q2)</f>
        <v>8.1018518518518514E-3</v>
      </c>
    </row>
    <row r="3" spans="1:18" ht="14.4" x14ac:dyDescent="0.3">
      <c r="A3" s="21">
        <v>2</v>
      </c>
      <c r="B3" s="21" t="s">
        <v>61</v>
      </c>
      <c r="C3" s="21" t="s">
        <v>107</v>
      </c>
      <c r="D3" s="22">
        <v>2.5462962962962961E-4</v>
      </c>
      <c r="E3" s="63">
        <v>2.3148148148148146E-4</v>
      </c>
      <c r="F3" s="22">
        <v>1.2881944444444445E-3</v>
      </c>
      <c r="G3" s="63">
        <v>4.9768518518518521E-4</v>
      </c>
      <c r="H3" s="80">
        <f t="shared" si="0"/>
        <v>2.2719907407407407E-3</v>
      </c>
      <c r="I3" s="69">
        <v>180</v>
      </c>
      <c r="J3" s="67">
        <v>180</v>
      </c>
      <c r="K3" s="69">
        <v>180</v>
      </c>
      <c r="L3" s="67">
        <v>180</v>
      </c>
      <c r="M3" s="69">
        <f t="shared" si="1"/>
        <v>720</v>
      </c>
      <c r="N3" s="63">
        <v>1.6782407407407406E-3</v>
      </c>
      <c r="O3" s="63">
        <v>2.1874999999999998E-3</v>
      </c>
      <c r="P3" s="63">
        <v>2.8935185185185188E-3</v>
      </c>
      <c r="Q3" s="63">
        <v>2.9166666666666668E-3</v>
      </c>
      <c r="R3" s="80">
        <f t="shared" si="2"/>
        <v>9.6759259259259264E-3</v>
      </c>
    </row>
    <row r="4" spans="1:18" ht="14.4" x14ac:dyDescent="0.3">
      <c r="A4" s="21">
        <v>3</v>
      </c>
      <c r="B4" s="21" t="s">
        <v>61</v>
      </c>
      <c r="C4" s="21" t="s">
        <v>62</v>
      </c>
      <c r="D4" s="22">
        <v>2.3148148148148146E-4</v>
      </c>
      <c r="E4" s="63">
        <v>5.6712962962962956E-4</v>
      </c>
      <c r="F4" s="22">
        <v>3.8541666666666667E-4</v>
      </c>
      <c r="G4" s="63">
        <v>3.1412037037037037E-4</v>
      </c>
      <c r="H4" s="80">
        <f t="shared" si="0"/>
        <v>1.4981481481481482E-3</v>
      </c>
      <c r="I4" s="69">
        <v>180</v>
      </c>
      <c r="J4" s="67">
        <v>180</v>
      </c>
      <c r="K4" s="69">
        <v>180</v>
      </c>
      <c r="L4" s="67">
        <v>180</v>
      </c>
      <c r="M4" s="69">
        <f t="shared" si="1"/>
        <v>720</v>
      </c>
      <c r="N4" s="63">
        <v>2.2106481481481478E-3</v>
      </c>
      <c r="O4" s="63">
        <v>2.8587962962962963E-3</v>
      </c>
      <c r="P4" s="63">
        <v>2.2106481481481478E-3</v>
      </c>
      <c r="Q4" s="63">
        <v>2.4768518518518516E-3</v>
      </c>
      <c r="R4" s="80">
        <f t="shared" si="2"/>
        <v>9.7569444444444431E-3</v>
      </c>
    </row>
    <row r="5" spans="1:18" ht="14.4" x14ac:dyDescent="0.3">
      <c r="A5" s="21">
        <v>4</v>
      </c>
      <c r="B5" s="21" t="s">
        <v>101</v>
      </c>
      <c r="C5" s="21" t="s">
        <v>102</v>
      </c>
      <c r="D5" s="22">
        <v>1.5046296296296297E-4</v>
      </c>
      <c r="E5" s="63">
        <v>3.5879629629629635E-4</v>
      </c>
      <c r="F5" s="22">
        <v>5.473379629629629E-4</v>
      </c>
      <c r="G5" s="63">
        <v>2.9108796296296294E-4</v>
      </c>
      <c r="H5" s="80">
        <f t="shared" si="0"/>
        <v>1.3476851851851853E-3</v>
      </c>
      <c r="I5" s="69">
        <v>180</v>
      </c>
      <c r="J5" s="67">
        <v>180</v>
      </c>
      <c r="K5" s="69">
        <v>180</v>
      </c>
      <c r="L5" s="67">
        <v>180</v>
      </c>
      <c r="M5" s="69">
        <f t="shared" si="1"/>
        <v>720</v>
      </c>
      <c r="N5" s="63">
        <v>2.8009259259259259E-3</v>
      </c>
      <c r="O5" s="63">
        <v>3.7384259259259263E-3</v>
      </c>
      <c r="P5" s="63">
        <v>2.3379629629629631E-3</v>
      </c>
      <c r="Q5" s="63">
        <v>1.9907407407407408E-3</v>
      </c>
      <c r="R5" s="80">
        <f t="shared" si="2"/>
        <v>1.0868055555555556E-2</v>
      </c>
    </row>
    <row r="6" spans="1:18" ht="14.4" x14ac:dyDescent="0.3">
      <c r="A6" s="21">
        <v>5</v>
      </c>
      <c r="B6" s="21" t="s">
        <v>74</v>
      </c>
      <c r="C6" s="21" t="s">
        <v>75</v>
      </c>
      <c r="D6" s="22">
        <v>6.5972222222222213E-4</v>
      </c>
      <c r="E6" s="63">
        <v>3.3564814814814812E-4</v>
      </c>
      <c r="F6" s="22">
        <v>6.7314814814814809E-4</v>
      </c>
      <c r="G6" s="63">
        <v>3.1921296296296293E-4</v>
      </c>
      <c r="H6" s="80">
        <f t="shared" si="0"/>
        <v>1.9877314814814814E-3</v>
      </c>
      <c r="I6" s="69">
        <v>180</v>
      </c>
      <c r="J6" s="67">
        <v>180</v>
      </c>
      <c r="K6" s="69">
        <v>180</v>
      </c>
      <c r="L6" s="67">
        <v>180</v>
      </c>
      <c r="M6" s="69">
        <f t="shared" si="1"/>
        <v>720</v>
      </c>
      <c r="N6" s="63">
        <v>2.6620370370370374E-3</v>
      </c>
      <c r="O6" s="63">
        <v>2.5925925925925925E-3</v>
      </c>
      <c r="P6" s="63">
        <v>3.9351851851851857E-3</v>
      </c>
      <c r="Q6" s="63">
        <v>2.5347222222222221E-3</v>
      </c>
      <c r="R6" s="80">
        <f t="shared" si="2"/>
        <v>1.1724537037037037E-2</v>
      </c>
    </row>
    <row r="7" spans="1:18" ht="14.4" x14ac:dyDescent="0.3">
      <c r="A7" s="21">
        <v>6</v>
      </c>
      <c r="B7" s="21" t="s">
        <v>137</v>
      </c>
      <c r="C7" s="21" t="s">
        <v>138</v>
      </c>
      <c r="D7" s="22">
        <v>2.5462962962962961E-4</v>
      </c>
      <c r="E7" s="63">
        <v>5.5555555555555556E-4</v>
      </c>
      <c r="F7" s="22">
        <v>5.6712962962962956E-4</v>
      </c>
      <c r="G7" s="63">
        <v>3.2268518518518518E-4</v>
      </c>
      <c r="H7" s="80">
        <f t="shared" si="0"/>
        <v>1.6999999999999999E-3</v>
      </c>
      <c r="I7" s="69">
        <v>180</v>
      </c>
      <c r="J7" s="67">
        <v>180</v>
      </c>
      <c r="K7" s="69">
        <v>180</v>
      </c>
      <c r="L7" s="67">
        <v>180</v>
      </c>
      <c r="M7" s="69">
        <f t="shared" si="1"/>
        <v>720</v>
      </c>
      <c r="N7" s="63">
        <v>2.3032407407407407E-3</v>
      </c>
      <c r="O7" s="63">
        <v>3.4490740740740745E-3</v>
      </c>
      <c r="P7" s="63">
        <v>4.108796296296297E-3</v>
      </c>
      <c r="Q7" s="63">
        <v>2.5115740740740741E-3</v>
      </c>
      <c r="R7" s="80">
        <f t="shared" si="2"/>
        <v>1.2372685185185186E-2</v>
      </c>
    </row>
    <row r="8" spans="1:18" ht="14.4" x14ac:dyDescent="0.3">
      <c r="A8" s="21">
        <v>7</v>
      </c>
      <c r="B8" s="21" t="s">
        <v>77</v>
      </c>
      <c r="C8" s="21" t="s">
        <v>78</v>
      </c>
      <c r="D8" s="22">
        <v>4.8611111111111104E-4</v>
      </c>
      <c r="E8" s="63">
        <v>3.5879629629629635E-4</v>
      </c>
      <c r="F8" s="22">
        <v>9.1655092592592602E-4</v>
      </c>
      <c r="G8" s="63">
        <v>6.0509259259259262E-4</v>
      </c>
      <c r="H8" s="80">
        <f t="shared" si="0"/>
        <v>2.366550925925926E-3</v>
      </c>
      <c r="I8" s="69">
        <v>180</v>
      </c>
      <c r="J8" s="67">
        <v>180</v>
      </c>
      <c r="K8" s="69">
        <v>180</v>
      </c>
      <c r="L8" s="67">
        <v>180</v>
      </c>
      <c r="M8" s="69">
        <f t="shared" si="1"/>
        <v>720</v>
      </c>
      <c r="N8" s="63">
        <v>3.2378472222222218E-3</v>
      </c>
      <c r="O8" s="63">
        <v>3.1481481481481482E-3</v>
      </c>
      <c r="P8" s="63">
        <v>3.6574074074074074E-3</v>
      </c>
      <c r="Q8" s="63">
        <v>3.1944444444444442E-3</v>
      </c>
      <c r="R8" s="80">
        <f t="shared" si="2"/>
        <v>1.3237847222222222E-2</v>
      </c>
    </row>
    <row r="9" spans="1:18" ht="14.4" x14ac:dyDescent="0.3">
      <c r="A9" s="21">
        <v>8</v>
      </c>
      <c r="B9" s="21" t="s">
        <v>93</v>
      </c>
      <c r="C9" s="21" t="s">
        <v>92</v>
      </c>
      <c r="D9" s="22">
        <v>6.018518518518519E-4</v>
      </c>
      <c r="E9" s="63">
        <v>4.6296296296296293E-4</v>
      </c>
      <c r="F9" s="22">
        <v>4.3148148148148153E-4</v>
      </c>
      <c r="G9" s="63">
        <v>4.7916666666666664E-4</v>
      </c>
      <c r="H9" s="80">
        <f t="shared" si="0"/>
        <v>1.9754629629629632E-3</v>
      </c>
      <c r="I9" s="69">
        <v>180</v>
      </c>
      <c r="J9" s="67">
        <v>150</v>
      </c>
      <c r="K9" s="69">
        <v>180</v>
      </c>
      <c r="L9" s="67">
        <v>180</v>
      </c>
      <c r="M9" s="69">
        <f t="shared" si="1"/>
        <v>690</v>
      </c>
      <c r="N9" s="63">
        <v>1.6435185185185183E-3</v>
      </c>
      <c r="O9" s="63">
        <v>4.1666666666666666E-3</v>
      </c>
      <c r="P9" s="63">
        <v>2.9282407407407412E-3</v>
      </c>
      <c r="Q9" s="63">
        <v>2.9398148148148148E-3</v>
      </c>
      <c r="R9" s="80">
        <f t="shared" si="2"/>
        <v>1.1678240740740741E-2</v>
      </c>
    </row>
    <row r="10" spans="1:18" ht="14.4" x14ac:dyDescent="0.3">
      <c r="A10" s="21">
        <v>9</v>
      </c>
      <c r="B10" s="21" t="s">
        <v>152</v>
      </c>
      <c r="C10" s="21" t="s">
        <v>76</v>
      </c>
      <c r="D10" s="22">
        <v>3.2407407407407406E-4</v>
      </c>
      <c r="E10" s="63">
        <v>2.5462962962962961E-4</v>
      </c>
      <c r="F10" s="22">
        <v>1.1226851851851851E-3</v>
      </c>
      <c r="G10" s="63">
        <v>1.8761574074074072E-4</v>
      </c>
      <c r="H10" s="80">
        <f t="shared" si="0"/>
        <v>1.8890046296296296E-3</v>
      </c>
      <c r="I10" s="69">
        <v>180</v>
      </c>
      <c r="J10" s="67">
        <v>180</v>
      </c>
      <c r="K10" s="69">
        <v>180</v>
      </c>
      <c r="L10" s="67">
        <v>150</v>
      </c>
      <c r="M10" s="69">
        <f t="shared" si="1"/>
        <v>690</v>
      </c>
      <c r="N10" s="63">
        <v>2.1269675925925926E-3</v>
      </c>
      <c r="O10" s="63">
        <v>3.8541666666666668E-3</v>
      </c>
      <c r="P10" s="63">
        <v>2.2685185185185182E-3</v>
      </c>
      <c r="Q10" s="63">
        <v>4.1666666666666666E-3</v>
      </c>
      <c r="R10" s="80">
        <f t="shared" si="2"/>
        <v>1.2416319444444445E-2</v>
      </c>
    </row>
    <row r="11" spans="1:18" ht="14.4" x14ac:dyDescent="0.3">
      <c r="A11" s="21">
        <v>10</v>
      </c>
      <c r="B11" s="21" t="s">
        <v>145</v>
      </c>
      <c r="C11" s="21" t="s">
        <v>105</v>
      </c>
      <c r="D11" s="22">
        <v>1.8518518518518518E-4</v>
      </c>
      <c r="E11" s="63">
        <v>2.8935185185185189E-4</v>
      </c>
      <c r="F11" s="22">
        <v>4.4467592592592589E-4</v>
      </c>
      <c r="G11" s="63">
        <v>4.6793981481481475E-4</v>
      </c>
      <c r="H11" s="80">
        <f t="shared" si="0"/>
        <v>1.3871527777777777E-3</v>
      </c>
      <c r="I11" s="69">
        <v>180</v>
      </c>
      <c r="J11" s="67">
        <v>150</v>
      </c>
      <c r="K11" s="69">
        <v>180</v>
      </c>
      <c r="L11" s="67">
        <v>180</v>
      </c>
      <c r="M11" s="69">
        <f t="shared" si="1"/>
        <v>690</v>
      </c>
      <c r="N11" s="63">
        <v>1.9212962962962962E-3</v>
      </c>
      <c r="O11" s="63">
        <v>4.1666666666666666E-3</v>
      </c>
      <c r="P11" s="63">
        <v>2.4421296296296296E-3</v>
      </c>
      <c r="Q11" s="63">
        <v>3.9583333333333337E-3</v>
      </c>
      <c r="R11" s="80">
        <f t="shared" si="2"/>
        <v>1.2488425925925927E-2</v>
      </c>
    </row>
    <row r="12" spans="1:18" ht="14.4" x14ac:dyDescent="0.3">
      <c r="A12" s="21">
        <v>11</v>
      </c>
      <c r="B12" s="21" t="s">
        <v>145</v>
      </c>
      <c r="C12" s="21" t="s">
        <v>147</v>
      </c>
      <c r="D12" s="22">
        <v>1.9675925925925926E-4</v>
      </c>
      <c r="E12" s="63">
        <v>7.6388888888888893E-4</v>
      </c>
      <c r="F12" s="22">
        <v>6.7129629629629625E-4</v>
      </c>
      <c r="G12" s="63">
        <v>8.2430555555555556E-4</v>
      </c>
      <c r="H12" s="80">
        <f t="shared" si="0"/>
        <v>2.4562500000000001E-3</v>
      </c>
      <c r="I12" s="69">
        <v>180</v>
      </c>
      <c r="J12" s="67">
        <v>180</v>
      </c>
      <c r="K12" s="69">
        <v>180</v>
      </c>
      <c r="L12" s="67">
        <v>150</v>
      </c>
      <c r="M12" s="69">
        <f t="shared" si="1"/>
        <v>690</v>
      </c>
      <c r="N12" s="63">
        <v>1.9510416666666667E-3</v>
      </c>
      <c r="O12" s="63">
        <v>3.8773148148148143E-3</v>
      </c>
      <c r="P12" s="63">
        <v>2.627314814814815E-3</v>
      </c>
      <c r="Q12" s="63">
        <v>4.1666666666666666E-3</v>
      </c>
      <c r="R12" s="80">
        <f t="shared" si="2"/>
        <v>1.2622337962962964E-2</v>
      </c>
    </row>
    <row r="13" spans="1:18" ht="14.4" x14ac:dyDescent="0.3">
      <c r="A13" s="21">
        <v>12</v>
      </c>
      <c r="B13" s="21" t="s">
        <v>95</v>
      </c>
      <c r="C13" s="21" t="s">
        <v>131</v>
      </c>
      <c r="D13" s="22">
        <v>1.9675925925925926E-4</v>
      </c>
      <c r="E13" s="63">
        <v>5.7870370370370378E-4</v>
      </c>
      <c r="F13" s="22">
        <v>6.315972222222222E-4</v>
      </c>
      <c r="G13" s="63">
        <v>3.5902777777777777E-4</v>
      </c>
      <c r="H13" s="80">
        <f t="shared" si="0"/>
        <v>1.766087962962963E-3</v>
      </c>
      <c r="I13" s="69">
        <v>180</v>
      </c>
      <c r="J13" s="67">
        <v>150</v>
      </c>
      <c r="K13" s="69">
        <v>180</v>
      </c>
      <c r="L13" s="67">
        <v>180</v>
      </c>
      <c r="M13" s="69">
        <f t="shared" si="1"/>
        <v>690</v>
      </c>
      <c r="N13" s="63">
        <v>1.841087962962963E-3</v>
      </c>
      <c r="O13" s="63">
        <v>4.1666666666666666E-3</v>
      </c>
      <c r="P13" s="63">
        <v>3.9120370370370368E-3</v>
      </c>
      <c r="Q13" s="63">
        <v>2.8819444444444444E-3</v>
      </c>
      <c r="R13" s="80">
        <f t="shared" si="2"/>
        <v>1.2801736111111111E-2</v>
      </c>
    </row>
    <row r="14" spans="1:18" ht="14.4" x14ac:dyDescent="0.3">
      <c r="A14" s="21">
        <v>13</v>
      </c>
      <c r="B14" s="21" t="s">
        <v>56</v>
      </c>
      <c r="C14" s="21" t="s">
        <v>58</v>
      </c>
      <c r="D14" s="22">
        <v>2.6620370370370372E-4</v>
      </c>
      <c r="E14" s="63">
        <v>6.134259259259259E-4</v>
      </c>
      <c r="F14" s="22">
        <v>5.3599537037037038E-4</v>
      </c>
      <c r="G14" s="63">
        <v>3.5949074074074073E-4</v>
      </c>
      <c r="H14" s="80">
        <f t="shared" si="0"/>
        <v>1.7751157407407407E-3</v>
      </c>
      <c r="I14" s="69">
        <v>180</v>
      </c>
      <c r="J14" s="67">
        <v>120</v>
      </c>
      <c r="K14" s="69">
        <v>180</v>
      </c>
      <c r="L14" s="67">
        <v>180</v>
      </c>
      <c r="M14" s="69">
        <f t="shared" si="1"/>
        <v>660</v>
      </c>
      <c r="N14" s="63">
        <v>1.736111111111111E-3</v>
      </c>
      <c r="O14" s="63">
        <v>4.1666666666666666E-3</v>
      </c>
      <c r="P14" s="63">
        <v>1.8865740740740742E-3</v>
      </c>
      <c r="Q14" s="63">
        <v>2.1527777777777778E-3</v>
      </c>
      <c r="R14" s="80">
        <f t="shared" si="2"/>
        <v>9.9421296296296306E-3</v>
      </c>
    </row>
    <row r="15" spans="1:18" ht="14.4" x14ac:dyDescent="0.3">
      <c r="A15" s="21">
        <v>14</v>
      </c>
      <c r="B15" s="21" t="s">
        <v>95</v>
      </c>
      <c r="C15" s="21" t="s">
        <v>99</v>
      </c>
      <c r="D15" s="22">
        <v>1.6203703703703703E-4</v>
      </c>
      <c r="E15" s="63">
        <v>4.0509259259259258E-4</v>
      </c>
      <c r="F15" s="22">
        <v>1.1300925925925925E-3</v>
      </c>
      <c r="G15" s="63">
        <v>2.4421296296296295E-4</v>
      </c>
      <c r="H15" s="80">
        <f t="shared" si="0"/>
        <v>1.9414351851851851E-3</v>
      </c>
      <c r="I15" s="69">
        <v>180</v>
      </c>
      <c r="J15" s="67">
        <v>180</v>
      </c>
      <c r="K15" s="69">
        <v>120</v>
      </c>
      <c r="L15" s="67">
        <v>180</v>
      </c>
      <c r="M15" s="69">
        <f t="shared" si="1"/>
        <v>660</v>
      </c>
      <c r="N15" s="63">
        <v>1.8576388888888887E-3</v>
      </c>
      <c r="O15" s="63">
        <v>3.4027777777777784E-3</v>
      </c>
      <c r="P15" s="63">
        <v>4.1666666666666666E-3</v>
      </c>
      <c r="Q15" s="63">
        <v>1.9907407407407408E-3</v>
      </c>
      <c r="R15" s="80">
        <f t="shared" si="2"/>
        <v>1.1417824074074073E-2</v>
      </c>
    </row>
    <row r="16" spans="1:18" ht="14.4" x14ac:dyDescent="0.3">
      <c r="A16" s="21">
        <v>15</v>
      </c>
      <c r="B16" s="21" t="s">
        <v>144</v>
      </c>
      <c r="C16" s="21" t="s">
        <v>146</v>
      </c>
      <c r="D16" s="22">
        <v>2.199074074074074E-4</v>
      </c>
      <c r="E16" s="63">
        <v>3.3564814814814812E-4</v>
      </c>
      <c r="F16" s="22">
        <v>7.4814814814814807E-4</v>
      </c>
      <c r="G16" s="63">
        <v>1.8541666666666666E-4</v>
      </c>
      <c r="H16" s="80">
        <f t="shared" si="0"/>
        <v>1.4891203703703703E-3</v>
      </c>
      <c r="I16" s="69">
        <v>180</v>
      </c>
      <c r="J16" s="67">
        <v>90</v>
      </c>
      <c r="K16" s="69">
        <v>180</v>
      </c>
      <c r="L16" s="67">
        <v>180</v>
      </c>
      <c r="M16" s="69">
        <f t="shared" si="1"/>
        <v>630</v>
      </c>
      <c r="N16" s="63">
        <v>3.0671296296296297E-3</v>
      </c>
      <c r="O16" s="63">
        <v>4.1666666666666666E-3</v>
      </c>
      <c r="P16" s="63">
        <v>1.7824074074074072E-3</v>
      </c>
      <c r="Q16" s="63">
        <v>1.5277777777777779E-3</v>
      </c>
      <c r="R16" s="80">
        <f t="shared" si="2"/>
        <v>1.0543981481481481E-2</v>
      </c>
    </row>
    <row r="17" spans="1:18" ht="14.4" x14ac:dyDescent="0.3">
      <c r="A17" s="21">
        <v>16</v>
      </c>
      <c r="B17" s="21" t="s">
        <v>101</v>
      </c>
      <c r="C17" s="21" t="s">
        <v>103</v>
      </c>
      <c r="D17" s="22">
        <v>4.8611111111111104E-4</v>
      </c>
      <c r="E17" s="63">
        <v>1.3078703703703705E-3</v>
      </c>
      <c r="F17" s="22">
        <v>7.6226851851851846E-4</v>
      </c>
      <c r="G17" s="63">
        <v>2.9201388888888891E-4</v>
      </c>
      <c r="H17" s="80">
        <f t="shared" si="0"/>
        <v>2.8482638888888889E-3</v>
      </c>
      <c r="I17" s="69">
        <v>180</v>
      </c>
      <c r="J17" s="67">
        <v>80</v>
      </c>
      <c r="K17" s="69">
        <v>180</v>
      </c>
      <c r="L17" s="67">
        <v>180</v>
      </c>
      <c r="M17" s="69">
        <f t="shared" si="1"/>
        <v>620</v>
      </c>
      <c r="N17" s="63">
        <v>2.2640046296296297E-3</v>
      </c>
      <c r="O17" s="63">
        <v>4.1666666666666666E-3</v>
      </c>
      <c r="P17" s="63">
        <v>1.9560185185185184E-3</v>
      </c>
      <c r="Q17" s="63">
        <v>3.1481481481481482E-3</v>
      </c>
      <c r="R17" s="80">
        <f t="shared" si="2"/>
        <v>1.1534837962962964E-2</v>
      </c>
    </row>
    <row r="18" spans="1:18" ht="14.4" x14ac:dyDescent="0.3">
      <c r="A18" s="21">
        <v>17</v>
      </c>
      <c r="B18" s="21" t="s">
        <v>79</v>
      </c>
      <c r="C18" s="21" t="s">
        <v>80</v>
      </c>
      <c r="D18" s="22">
        <v>2.7777777777777778E-4</v>
      </c>
      <c r="E18" s="63">
        <v>4.1666666666666669E-4</v>
      </c>
      <c r="F18" s="22">
        <v>1.330324074074074E-3</v>
      </c>
      <c r="G18" s="63">
        <v>4.4583333333333329E-4</v>
      </c>
      <c r="H18" s="80">
        <f t="shared" si="0"/>
        <v>2.4706018518518519E-3</v>
      </c>
      <c r="I18" s="69">
        <v>180</v>
      </c>
      <c r="J18" s="67">
        <v>80</v>
      </c>
      <c r="K18" s="69">
        <v>120</v>
      </c>
      <c r="L18" s="67">
        <v>180</v>
      </c>
      <c r="M18" s="69">
        <f t="shared" si="1"/>
        <v>560</v>
      </c>
      <c r="N18" s="63">
        <v>2.9513888888888888E-3</v>
      </c>
      <c r="O18" s="63">
        <v>4.1666666666666666E-3</v>
      </c>
      <c r="P18" s="63">
        <v>4.1666666666666666E-3</v>
      </c>
      <c r="Q18" s="63">
        <v>3.7500000000000003E-3</v>
      </c>
      <c r="R18" s="80">
        <f t="shared" si="2"/>
        <v>1.5034722222222222E-2</v>
      </c>
    </row>
    <row r="19" spans="1:18" ht="14.4" x14ac:dyDescent="0.3">
      <c r="A19" s="21">
        <v>18</v>
      </c>
      <c r="B19" s="21" t="s">
        <v>95</v>
      </c>
      <c r="C19" s="21" t="s">
        <v>100</v>
      </c>
      <c r="D19" s="22">
        <v>2.6620370370370372E-4</v>
      </c>
      <c r="E19" s="63">
        <v>4.2824074074074075E-4</v>
      </c>
      <c r="F19" s="22">
        <v>7.2152777777777764E-4</v>
      </c>
      <c r="G19" s="63">
        <v>2.0370370370370369E-4</v>
      </c>
      <c r="H19" s="80">
        <f t="shared" si="0"/>
        <v>1.6196759259259259E-3</v>
      </c>
      <c r="I19" s="69">
        <v>180</v>
      </c>
      <c r="J19" s="67">
        <v>30</v>
      </c>
      <c r="K19" s="69">
        <v>180</v>
      </c>
      <c r="L19" s="67">
        <v>120</v>
      </c>
      <c r="M19" s="69">
        <f t="shared" si="1"/>
        <v>510</v>
      </c>
      <c r="N19" s="63">
        <v>2.0254629629629629E-3</v>
      </c>
      <c r="O19" s="63">
        <v>4.1666666666666666E-3</v>
      </c>
      <c r="P19" s="63">
        <v>2.9282407407407412E-3</v>
      </c>
      <c r="Q19" s="63">
        <v>4.1666666666666666E-3</v>
      </c>
      <c r="R19" s="80">
        <f t="shared" si="2"/>
        <v>1.3287037037037038E-2</v>
      </c>
    </row>
    <row r="20" spans="1:18" ht="14.4" x14ac:dyDescent="0.3">
      <c r="A20" s="21">
        <v>19</v>
      </c>
      <c r="B20" s="21" t="s">
        <v>134</v>
      </c>
      <c r="C20" s="21" t="s">
        <v>135</v>
      </c>
      <c r="D20" s="22">
        <v>5.9027777777777778E-4</v>
      </c>
      <c r="E20" s="63">
        <v>1.0648148148148147E-3</v>
      </c>
      <c r="F20" s="22">
        <v>1.1320601851851854E-3</v>
      </c>
      <c r="G20" s="63">
        <v>3.5601851851851853E-4</v>
      </c>
      <c r="H20" s="80">
        <f t="shared" si="0"/>
        <v>3.1431712962962967E-3</v>
      </c>
      <c r="I20" s="69">
        <v>60</v>
      </c>
      <c r="J20" s="67">
        <v>120</v>
      </c>
      <c r="K20" s="69">
        <v>90</v>
      </c>
      <c r="L20" s="67">
        <v>120</v>
      </c>
      <c r="M20" s="69">
        <f t="shared" si="1"/>
        <v>390</v>
      </c>
      <c r="N20" s="63">
        <v>4.1666666666666666E-3</v>
      </c>
      <c r="O20" s="63">
        <v>4.1666666666666666E-3</v>
      </c>
      <c r="P20" s="63">
        <v>4.1666666666666666E-3</v>
      </c>
      <c r="Q20" s="63">
        <v>4.1666666666666666E-3</v>
      </c>
      <c r="R20" s="80">
        <f t="shared" si="2"/>
        <v>1.6666666666666666E-2</v>
      </c>
    </row>
    <row r="21" spans="1:18" ht="14.4" x14ac:dyDescent="0.3">
      <c r="A21" s="21">
        <v>20</v>
      </c>
      <c r="B21" s="21" t="s">
        <v>145</v>
      </c>
      <c r="C21" s="21" t="s">
        <v>175</v>
      </c>
      <c r="D21" s="22"/>
      <c r="E21" s="63"/>
      <c r="F21" s="22">
        <v>3.7280092592592595E-4</v>
      </c>
      <c r="G21" s="63">
        <v>2.3645833333333331E-4</v>
      </c>
      <c r="H21" s="80"/>
      <c r="I21" s="69"/>
      <c r="J21" s="67"/>
      <c r="K21" s="69">
        <v>180</v>
      </c>
      <c r="L21" s="67">
        <v>180</v>
      </c>
      <c r="M21" s="69"/>
      <c r="N21" s="63"/>
      <c r="O21" s="63"/>
      <c r="P21" s="63">
        <v>2.1180555555555553E-3</v>
      </c>
      <c r="Q21" s="63">
        <v>1.7245370370370372E-3</v>
      </c>
      <c r="R21" s="80">
        <f t="shared" si="2"/>
        <v>3.8425925925925928E-3</v>
      </c>
    </row>
    <row r="22" spans="1:18" ht="14.4" x14ac:dyDescent="0.3">
      <c r="A22" s="21">
        <v>21</v>
      </c>
      <c r="B22" s="21" t="s">
        <v>81</v>
      </c>
      <c r="C22" s="21" t="s">
        <v>82</v>
      </c>
      <c r="D22" s="22"/>
      <c r="E22" s="63"/>
      <c r="F22" s="22">
        <v>3.8425925925925927E-4</v>
      </c>
      <c r="G22" s="63">
        <v>2.5960648148148148E-4</v>
      </c>
      <c r="H22" s="80"/>
      <c r="I22" s="69"/>
      <c r="J22" s="67"/>
      <c r="K22" s="69">
        <v>180</v>
      </c>
      <c r="L22" s="67">
        <v>180</v>
      </c>
      <c r="M22" s="69"/>
      <c r="N22" s="63"/>
      <c r="O22" s="63"/>
      <c r="P22" s="63">
        <v>1.8171296296296297E-3</v>
      </c>
      <c r="Q22" s="63">
        <v>2.5231481481481481E-3</v>
      </c>
      <c r="R22" s="80">
        <f t="shared" si="2"/>
        <v>4.340277777777778E-3</v>
      </c>
    </row>
    <row r="23" spans="1:18" ht="14.4" x14ac:dyDescent="0.3">
      <c r="A23" s="21">
        <v>22</v>
      </c>
      <c r="B23" s="24" t="s">
        <v>173</v>
      </c>
      <c r="C23" s="21" t="s">
        <v>174</v>
      </c>
      <c r="D23" s="21"/>
      <c r="E23" s="67"/>
      <c r="F23" s="22">
        <v>6.0057870370370376E-4</v>
      </c>
      <c r="G23" s="63">
        <v>6.8715277777777774E-4</v>
      </c>
      <c r="H23" s="69"/>
      <c r="I23" s="79"/>
      <c r="J23" s="67"/>
      <c r="K23" s="69">
        <v>180</v>
      </c>
      <c r="L23" s="67">
        <v>180</v>
      </c>
      <c r="M23" s="69"/>
      <c r="N23" s="67"/>
      <c r="O23" s="67"/>
      <c r="P23" s="63">
        <v>2.3958333333333336E-3</v>
      </c>
      <c r="Q23" s="63">
        <v>3.2407407407407406E-3</v>
      </c>
      <c r="R23" s="80">
        <f t="shared" si="2"/>
        <v>5.6365740740740742E-3</v>
      </c>
    </row>
    <row r="24" spans="1:18" ht="14.4" x14ac:dyDescent="0.3">
      <c r="A24" s="21">
        <v>23</v>
      </c>
      <c r="B24" s="24" t="s">
        <v>173</v>
      </c>
      <c r="C24" s="21" t="s">
        <v>165</v>
      </c>
      <c r="D24" s="21"/>
      <c r="E24" s="67"/>
      <c r="F24" s="22">
        <v>3.7488425925925927E-4</v>
      </c>
      <c r="G24" s="63">
        <v>1.75E-4</v>
      </c>
      <c r="H24" s="69"/>
      <c r="I24" s="79"/>
      <c r="J24" s="67"/>
      <c r="K24" s="69">
        <v>180</v>
      </c>
      <c r="L24" s="67">
        <v>180</v>
      </c>
      <c r="M24" s="69"/>
      <c r="N24" s="67"/>
      <c r="O24" s="67"/>
      <c r="P24" s="63">
        <v>3.6574074074074074E-3</v>
      </c>
      <c r="Q24" s="63">
        <v>2.6388888888888885E-3</v>
      </c>
      <c r="R24" s="80">
        <f t="shared" si="2"/>
        <v>6.2962962962962964E-3</v>
      </c>
    </row>
    <row r="25" spans="1:18" ht="14.4" x14ac:dyDescent="0.3">
      <c r="A25" s="21">
        <v>24</v>
      </c>
      <c r="B25" s="56" t="s">
        <v>95</v>
      </c>
      <c r="C25" s="56" t="s">
        <v>96</v>
      </c>
      <c r="D25" s="58"/>
      <c r="E25" s="101"/>
      <c r="F25" s="22">
        <v>9.5393518518518527E-4</v>
      </c>
      <c r="G25" s="63">
        <v>2.4768518518518515E-4</v>
      </c>
      <c r="H25" s="87"/>
      <c r="I25" s="86"/>
      <c r="J25" s="85"/>
      <c r="K25" s="69">
        <v>120</v>
      </c>
      <c r="L25" s="67">
        <v>180</v>
      </c>
      <c r="M25" s="86"/>
      <c r="N25" s="101"/>
      <c r="O25" s="101"/>
      <c r="P25" s="63">
        <v>4.1666666666666666E-3</v>
      </c>
      <c r="Q25" s="63">
        <v>3.483796296296296E-3</v>
      </c>
      <c r="R25" s="87">
        <f t="shared" si="2"/>
        <v>7.6504629629629631E-3</v>
      </c>
    </row>
    <row r="26" spans="1:18" ht="14.4" x14ac:dyDescent="0.3">
      <c r="A26" s="21">
        <v>15</v>
      </c>
      <c r="B26" s="21" t="s">
        <v>118</v>
      </c>
      <c r="C26" s="21" t="s">
        <v>119</v>
      </c>
      <c r="D26" s="22">
        <v>2.0833333333333335E-4</v>
      </c>
      <c r="E26" s="63">
        <v>3.5879629629629635E-4</v>
      </c>
      <c r="F26" s="25"/>
      <c r="G26" s="63"/>
      <c r="H26" s="80">
        <f t="shared" ref="H26:H31" si="3">SUM(D26:G26)</f>
        <v>5.6712962962962967E-4</v>
      </c>
      <c r="I26" s="69">
        <v>180</v>
      </c>
      <c r="J26" s="67">
        <v>180</v>
      </c>
      <c r="K26" s="67"/>
      <c r="L26" s="67"/>
      <c r="M26" s="69">
        <f t="shared" ref="M26:M31" si="4">SUM(I26:L26)</f>
        <v>360</v>
      </c>
      <c r="N26" s="63">
        <v>1.9097222222222222E-3</v>
      </c>
      <c r="O26" s="63">
        <v>3.4328703703703704E-3</v>
      </c>
      <c r="P26" s="63"/>
      <c r="Q26" s="63"/>
      <c r="R26" s="80">
        <f t="shared" ref="R26:R31" si="5">SUM(N26:Q26)</f>
        <v>5.3425925925925924E-3</v>
      </c>
    </row>
    <row r="27" spans="1:18" ht="14.4" x14ac:dyDescent="0.3">
      <c r="A27" s="21">
        <v>5</v>
      </c>
      <c r="B27" s="21" t="s">
        <v>72</v>
      </c>
      <c r="C27" s="21" t="s">
        <v>73</v>
      </c>
      <c r="D27" s="22">
        <v>2.4305555555555552E-4</v>
      </c>
      <c r="E27" s="63">
        <v>3.9351851851851852E-4</v>
      </c>
      <c r="F27" s="25"/>
      <c r="G27" s="63"/>
      <c r="H27" s="80">
        <f t="shared" si="3"/>
        <v>6.3657407407407402E-4</v>
      </c>
      <c r="I27" s="69">
        <v>180</v>
      </c>
      <c r="J27" s="67">
        <v>180</v>
      </c>
      <c r="K27" s="67"/>
      <c r="L27" s="67"/>
      <c r="M27" s="69">
        <f t="shared" si="4"/>
        <v>360</v>
      </c>
      <c r="N27" s="63">
        <v>2.5925925925925925E-3</v>
      </c>
      <c r="O27" s="63">
        <v>2.9166666666666668E-3</v>
      </c>
      <c r="P27" s="63"/>
      <c r="Q27" s="63"/>
      <c r="R27" s="80">
        <f t="shared" si="5"/>
        <v>5.5092592592592589E-3</v>
      </c>
    </row>
    <row r="28" spans="1:18" ht="14.4" x14ac:dyDescent="0.3">
      <c r="A28" s="21">
        <v>6</v>
      </c>
      <c r="B28" s="21" t="s">
        <v>72</v>
      </c>
      <c r="C28" s="21" t="s">
        <v>66</v>
      </c>
      <c r="D28" s="22">
        <v>1.5046296296296297E-4</v>
      </c>
      <c r="E28" s="63">
        <v>5.4398148148148144E-4</v>
      </c>
      <c r="F28" s="25"/>
      <c r="G28" s="63"/>
      <c r="H28" s="80">
        <f t="shared" si="3"/>
        <v>6.9444444444444436E-4</v>
      </c>
      <c r="I28" s="69">
        <v>180</v>
      </c>
      <c r="J28" s="67">
        <v>90</v>
      </c>
      <c r="K28" s="67"/>
      <c r="L28" s="67"/>
      <c r="M28" s="69">
        <f t="shared" si="4"/>
        <v>270</v>
      </c>
      <c r="N28" s="63">
        <v>1.5624999999999999E-3</v>
      </c>
      <c r="O28" s="63">
        <v>4.1666666666666666E-3</v>
      </c>
      <c r="P28" s="63"/>
      <c r="Q28" s="63"/>
      <c r="R28" s="80">
        <f t="shared" si="5"/>
        <v>5.7291666666666663E-3</v>
      </c>
    </row>
    <row r="29" spans="1:18" ht="14.4" x14ac:dyDescent="0.3">
      <c r="A29" s="21">
        <v>13</v>
      </c>
      <c r="B29" s="21" t="s">
        <v>83</v>
      </c>
      <c r="C29" s="21" t="s">
        <v>84</v>
      </c>
      <c r="D29" s="22">
        <v>2.5462962962962961E-4</v>
      </c>
      <c r="E29" s="63">
        <v>0</v>
      </c>
      <c r="F29" s="22"/>
      <c r="G29" s="63"/>
      <c r="H29" s="80">
        <f t="shared" si="3"/>
        <v>2.5462962962962961E-4</v>
      </c>
      <c r="I29" s="69">
        <v>180</v>
      </c>
      <c r="J29" s="81">
        <v>0</v>
      </c>
      <c r="K29" s="81"/>
      <c r="L29" s="67"/>
      <c r="M29" s="69">
        <f t="shared" si="4"/>
        <v>180</v>
      </c>
      <c r="N29" s="63">
        <v>3.3024305555555554E-3</v>
      </c>
      <c r="O29" s="63">
        <v>4.1666666666666666E-3</v>
      </c>
      <c r="P29" s="63"/>
      <c r="Q29" s="63"/>
      <c r="R29" s="80">
        <f t="shared" si="5"/>
        <v>7.4690972222222225E-3</v>
      </c>
    </row>
    <row r="30" spans="1:18" ht="14.4" x14ac:dyDescent="0.3">
      <c r="A30" s="21">
        <v>12</v>
      </c>
      <c r="B30" s="21" t="s">
        <v>83</v>
      </c>
      <c r="C30" s="21" t="s">
        <v>85</v>
      </c>
      <c r="D30" s="22">
        <v>2.7777777777777778E-4</v>
      </c>
      <c r="E30" s="63">
        <v>6.134259259259259E-4</v>
      </c>
      <c r="F30" s="25"/>
      <c r="G30" s="63"/>
      <c r="H30" s="80">
        <f t="shared" si="3"/>
        <v>8.9120370370370373E-4</v>
      </c>
      <c r="I30" s="69">
        <v>180</v>
      </c>
      <c r="J30" s="67">
        <v>120</v>
      </c>
      <c r="K30" s="67"/>
      <c r="L30" s="67"/>
      <c r="M30" s="69">
        <f t="shared" si="4"/>
        <v>300</v>
      </c>
      <c r="N30" s="63">
        <v>2.2569444444444447E-3</v>
      </c>
      <c r="O30" s="63">
        <v>4.1666666666666666E-3</v>
      </c>
      <c r="P30" s="63"/>
      <c r="Q30" s="63"/>
      <c r="R30" s="80">
        <f t="shared" si="5"/>
        <v>6.4236111111111108E-3</v>
      </c>
    </row>
    <row r="31" spans="1:18" ht="14.4" x14ac:dyDescent="0.3">
      <c r="A31" s="21">
        <v>25</v>
      </c>
      <c r="B31" s="21" t="s">
        <v>61</v>
      </c>
      <c r="C31" s="21" t="s">
        <v>130</v>
      </c>
      <c r="D31" s="22">
        <v>1.6203703703703703E-4</v>
      </c>
      <c r="E31" s="63">
        <v>5.5555555555555556E-4</v>
      </c>
      <c r="F31" s="25"/>
      <c r="G31" s="63"/>
      <c r="H31" s="80">
        <f t="shared" si="3"/>
        <v>7.1759259259259259E-4</v>
      </c>
      <c r="I31" s="69">
        <v>180</v>
      </c>
      <c r="J31" s="67">
        <v>120</v>
      </c>
      <c r="K31" s="67"/>
      <c r="L31" s="67"/>
      <c r="M31" s="69">
        <f t="shared" si="4"/>
        <v>300</v>
      </c>
      <c r="N31" s="63">
        <v>2.8124999999999995E-3</v>
      </c>
      <c r="O31" s="63">
        <v>4.1666666666666666E-3</v>
      </c>
      <c r="P31" s="63"/>
      <c r="Q31" s="63"/>
      <c r="R31" s="80">
        <f t="shared" si="5"/>
        <v>6.9791666666666665E-3</v>
      </c>
    </row>
  </sheetData>
  <sortState xmlns:xlrd2="http://schemas.microsoft.com/office/spreadsheetml/2017/richdata2" ref="A2:R25">
    <sortCondition descending="1" ref="M2:M25"/>
    <sortCondition ref="R2:R25"/>
    <sortCondition ref="H2:H25"/>
  </sortState>
  <pageMargins left="0.25" right="0.25" top="0.75" bottom="0.75" header="0.3" footer="0.3"/>
  <pageSetup scale="69" fitToHeight="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4"/>
  <sheetViews>
    <sheetView workbookViewId="0">
      <selection activeCell="U18" sqref="U18"/>
    </sheetView>
  </sheetViews>
  <sheetFormatPr defaultRowHeight="13.8" x14ac:dyDescent="0.25"/>
  <cols>
    <col min="1" max="1" width="16.59765625" customWidth="1"/>
  </cols>
  <sheetData>
    <row r="1" spans="1:17" ht="14.4" x14ac:dyDescent="0.3">
      <c r="A1" s="18" t="s">
        <v>0</v>
      </c>
      <c r="B1" s="18" t="s">
        <v>1</v>
      </c>
      <c r="C1" s="18" t="s">
        <v>10</v>
      </c>
      <c r="D1" s="18" t="s">
        <v>11</v>
      </c>
      <c r="E1" s="18"/>
      <c r="F1" s="18" t="s">
        <v>17</v>
      </c>
      <c r="G1" s="28" t="s">
        <v>12</v>
      </c>
      <c r="H1" s="29" t="s">
        <v>13</v>
      </c>
      <c r="I1" s="18" t="s">
        <v>14</v>
      </c>
      <c r="J1" s="18"/>
      <c r="K1" s="18" t="s">
        <v>18</v>
      </c>
      <c r="L1" s="28" t="s">
        <v>19</v>
      </c>
      <c r="M1" s="18" t="s">
        <v>15</v>
      </c>
      <c r="N1" s="18" t="s">
        <v>16</v>
      </c>
      <c r="O1" s="18"/>
      <c r="P1" s="18" t="s">
        <v>20</v>
      </c>
      <c r="Q1" s="28" t="s">
        <v>9</v>
      </c>
    </row>
    <row r="2" spans="1:17" ht="14.4" x14ac:dyDescent="0.3">
      <c r="A2" s="21" t="s">
        <v>91</v>
      </c>
      <c r="B2" s="21" t="s">
        <v>92</v>
      </c>
      <c r="C2" s="48">
        <v>2.2719907407407408E-4</v>
      </c>
      <c r="D2" s="22">
        <v>2.8935185185185189E-4</v>
      </c>
      <c r="E2" s="22"/>
      <c r="F2" s="66"/>
      <c r="G2" s="65">
        <f t="shared" ref="G2:G14" si="0">SUM(C2:F2)</f>
        <v>5.1655092592592594E-4</v>
      </c>
      <c r="H2" s="23">
        <v>180</v>
      </c>
      <c r="I2" s="24">
        <v>180</v>
      </c>
      <c r="J2" s="24"/>
      <c r="K2" s="24"/>
      <c r="L2" s="23">
        <f t="shared" ref="L2:L14" si="1">SUM(H2:K2)</f>
        <v>360</v>
      </c>
      <c r="M2" s="49">
        <v>1.6435185185185183E-3</v>
      </c>
      <c r="N2" s="25">
        <v>1.5856481481481479E-3</v>
      </c>
      <c r="O2" s="25"/>
      <c r="P2" s="24"/>
      <c r="Q2" s="65">
        <f t="shared" ref="Q2:Q14" si="2">SUM(M2:P2)</f>
        <v>3.2291666666666662E-3</v>
      </c>
    </row>
    <row r="3" spans="1:17" ht="14.4" x14ac:dyDescent="0.3">
      <c r="A3" s="21" t="s">
        <v>81</v>
      </c>
      <c r="B3" s="21" t="s">
        <v>82</v>
      </c>
      <c r="C3" s="48">
        <v>3.1712962962962961E-4</v>
      </c>
      <c r="D3" s="22">
        <v>2.3148148148148146E-4</v>
      </c>
      <c r="E3" s="22"/>
      <c r="F3" s="66"/>
      <c r="G3" s="65">
        <f t="shared" si="0"/>
        <v>5.4861111111111104E-4</v>
      </c>
      <c r="H3" s="23">
        <v>180</v>
      </c>
      <c r="I3" s="24">
        <v>180</v>
      </c>
      <c r="J3" s="24"/>
      <c r="K3" s="24"/>
      <c r="L3" s="23">
        <f t="shared" si="1"/>
        <v>360</v>
      </c>
      <c r="M3" s="49">
        <v>1.8634259259259261E-3</v>
      </c>
      <c r="N3" s="25">
        <v>1.7476851851851852E-3</v>
      </c>
      <c r="O3" s="25"/>
      <c r="P3" s="24"/>
      <c r="Q3" s="65">
        <f t="shared" si="2"/>
        <v>3.6111111111111114E-3</v>
      </c>
    </row>
    <row r="4" spans="1:17" ht="14.4" x14ac:dyDescent="0.3">
      <c r="A4" s="21" t="s">
        <v>83</v>
      </c>
      <c r="B4" s="21" t="s">
        <v>85</v>
      </c>
      <c r="C4" s="48">
        <v>2.4548611111111114E-4</v>
      </c>
      <c r="D4" s="22">
        <v>9.2592592592592588E-5</v>
      </c>
      <c r="E4" s="22"/>
      <c r="F4" s="66"/>
      <c r="G4" s="65">
        <f t="shared" si="0"/>
        <v>3.3807870370370372E-4</v>
      </c>
      <c r="H4" s="23">
        <v>180</v>
      </c>
      <c r="I4" s="24">
        <v>180</v>
      </c>
      <c r="J4" s="24"/>
      <c r="K4" s="24"/>
      <c r="L4" s="23">
        <f t="shared" si="1"/>
        <v>360</v>
      </c>
      <c r="M4" s="49">
        <v>2.0138888888888888E-3</v>
      </c>
      <c r="N4" s="25">
        <v>1.8055555555555557E-3</v>
      </c>
      <c r="O4" s="25"/>
      <c r="P4" s="24"/>
      <c r="Q4" s="65">
        <f t="shared" si="2"/>
        <v>3.8194444444444448E-3</v>
      </c>
    </row>
    <row r="5" spans="1:17" ht="14.4" x14ac:dyDescent="0.3">
      <c r="A5" s="55" t="s">
        <v>148</v>
      </c>
      <c r="B5" s="55" t="s">
        <v>149</v>
      </c>
      <c r="C5" s="48">
        <v>5.0925925925925921E-4</v>
      </c>
      <c r="D5" s="22">
        <v>2.4305555555555552E-4</v>
      </c>
      <c r="E5" s="22"/>
      <c r="F5" s="66"/>
      <c r="G5" s="65">
        <f t="shared" si="0"/>
        <v>7.5231481481481471E-4</v>
      </c>
      <c r="H5" s="23">
        <v>180</v>
      </c>
      <c r="I5" s="24">
        <v>180</v>
      </c>
      <c r="J5" s="24"/>
      <c r="K5" s="24"/>
      <c r="L5" s="23">
        <f t="shared" si="1"/>
        <v>360</v>
      </c>
      <c r="M5" s="49">
        <v>2.1296296296296298E-3</v>
      </c>
      <c r="N5" s="25">
        <v>1.8171296296296297E-3</v>
      </c>
      <c r="O5" s="25"/>
      <c r="P5" s="24"/>
      <c r="Q5" s="65">
        <f t="shared" si="2"/>
        <v>3.9467592592592592E-3</v>
      </c>
    </row>
    <row r="6" spans="1:17" ht="14.4" x14ac:dyDescent="0.3">
      <c r="A6" s="55" t="s">
        <v>132</v>
      </c>
      <c r="B6" s="55" t="s">
        <v>133</v>
      </c>
      <c r="C6" s="48">
        <v>2.199074074074074E-4</v>
      </c>
      <c r="D6" s="22">
        <v>4.1666666666666669E-4</v>
      </c>
      <c r="E6" s="22"/>
      <c r="F6" s="22"/>
      <c r="G6" s="65">
        <f t="shared" si="0"/>
        <v>6.3657407407407413E-4</v>
      </c>
      <c r="H6" s="23">
        <v>180</v>
      </c>
      <c r="I6" s="24">
        <v>180</v>
      </c>
      <c r="J6" s="24"/>
      <c r="K6" s="24"/>
      <c r="L6" s="23">
        <f t="shared" si="1"/>
        <v>360</v>
      </c>
      <c r="M6" s="49">
        <v>1.4004629629629629E-3</v>
      </c>
      <c r="N6" s="25">
        <v>3.2060185185185191E-3</v>
      </c>
      <c r="O6" s="25"/>
      <c r="P6" s="24"/>
      <c r="Q6" s="65">
        <f t="shared" si="2"/>
        <v>4.6064814814814822E-3</v>
      </c>
    </row>
    <row r="7" spans="1:17" ht="14.4" x14ac:dyDescent="0.3">
      <c r="A7" s="21" t="s">
        <v>134</v>
      </c>
      <c r="B7" s="21" t="s">
        <v>135</v>
      </c>
      <c r="C7" s="48">
        <v>1.6932870370370374E-4</v>
      </c>
      <c r="D7" s="22">
        <v>2.6620370370370372E-4</v>
      </c>
      <c r="E7" s="22"/>
      <c r="F7" s="66"/>
      <c r="G7" s="65">
        <f t="shared" si="0"/>
        <v>4.3553240740740748E-4</v>
      </c>
      <c r="H7" s="23">
        <v>180</v>
      </c>
      <c r="I7" s="24">
        <v>180</v>
      </c>
      <c r="J7" s="24"/>
      <c r="K7" s="24"/>
      <c r="L7" s="23">
        <f t="shared" si="1"/>
        <v>360</v>
      </c>
      <c r="M7" s="49">
        <v>2.0490740740740743E-3</v>
      </c>
      <c r="N7" s="25">
        <v>3.9236111111111112E-3</v>
      </c>
      <c r="O7" s="25"/>
      <c r="P7" s="24"/>
      <c r="Q7" s="65">
        <f t="shared" si="2"/>
        <v>5.972685185185185E-3</v>
      </c>
    </row>
    <row r="8" spans="1:17" ht="14.4" x14ac:dyDescent="0.3">
      <c r="A8" s="21" t="s">
        <v>88</v>
      </c>
      <c r="B8" s="21" t="s">
        <v>94</v>
      </c>
      <c r="C8" s="48">
        <v>2.8263888888888891E-4</v>
      </c>
      <c r="D8" s="22">
        <v>1.9675925925925926E-4</v>
      </c>
      <c r="E8" s="22"/>
      <c r="F8" s="66"/>
      <c r="G8" s="65">
        <f t="shared" si="0"/>
        <v>4.7939814814814817E-4</v>
      </c>
      <c r="H8" s="23">
        <v>180</v>
      </c>
      <c r="I8" s="24">
        <v>180</v>
      </c>
      <c r="J8" s="24"/>
      <c r="K8" s="24"/>
      <c r="L8" s="23">
        <f t="shared" si="1"/>
        <v>360</v>
      </c>
      <c r="M8" s="49">
        <v>2.0370370370370373E-3</v>
      </c>
      <c r="N8" s="25">
        <v>4.0046296296296297E-3</v>
      </c>
      <c r="O8" s="25"/>
      <c r="P8" s="24"/>
      <c r="Q8" s="65">
        <f t="shared" si="2"/>
        <v>6.0416666666666674E-3</v>
      </c>
    </row>
    <row r="9" spans="1:17" ht="14.4" x14ac:dyDescent="0.3">
      <c r="A9" s="21" t="s">
        <v>83</v>
      </c>
      <c r="B9" s="21" t="s">
        <v>84</v>
      </c>
      <c r="C9" s="48">
        <v>2.199074074074074E-4</v>
      </c>
      <c r="D9" s="22">
        <v>1.8518518518518518E-4</v>
      </c>
      <c r="E9" s="22"/>
      <c r="F9" s="66"/>
      <c r="G9" s="65">
        <f t="shared" si="0"/>
        <v>4.0509259259259258E-4</v>
      </c>
      <c r="H9" s="23">
        <v>180</v>
      </c>
      <c r="I9" s="24">
        <v>180</v>
      </c>
      <c r="J9" s="24"/>
      <c r="K9" s="24"/>
      <c r="L9" s="23">
        <f t="shared" si="1"/>
        <v>360</v>
      </c>
      <c r="M9" s="49">
        <v>2.5347222222222221E-3</v>
      </c>
      <c r="N9" s="25">
        <v>3.6342592592592594E-3</v>
      </c>
      <c r="O9" s="25"/>
      <c r="P9" s="24"/>
      <c r="Q9" s="65">
        <f t="shared" si="2"/>
        <v>6.1689814814814819E-3</v>
      </c>
    </row>
    <row r="10" spans="1:17" ht="14.4" x14ac:dyDescent="0.3">
      <c r="A10" s="21" t="s">
        <v>86</v>
      </c>
      <c r="B10" s="21" t="s">
        <v>87</v>
      </c>
      <c r="C10" s="48">
        <v>1.7361111111111112E-4</v>
      </c>
      <c r="D10" s="22">
        <v>1.8518518518518518E-4</v>
      </c>
      <c r="E10" s="22"/>
      <c r="F10" s="66"/>
      <c r="G10" s="65">
        <f t="shared" si="0"/>
        <v>3.5879629629629629E-4</v>
      </c>
      <c r="H10" s="23">
        <v>150</v>
      </c>
      <c r="I10" s="24">
        <v>150</v>
      </c>
      <c r="J10" s="24"/>
      <c r="K10" s="24"/>
      <c r="L10" s="23">
        <f t="shared" si="1"/>
        <v>300</v>
      </c>
      <c r="M10" s="49">
        <v>4.1666666666666666E-3</v>
      </c>
      <c r="N10" s="25">
        <v>4.1666666666666666E-3</v>
      </c>
      <c r="O10" s="25"/>
      <c r="P10" s="24"/>
      <c r="Q10" s="65">
        <f t="shared" si="2"/>
        <v>8.3333333333333332E-3</v>
      </c>
    </row>
    <row r="11" spans="1:17" ht="14.4" x14ac:dyDescent="0.3">
      <c r="A11" s="55" t="s">
        <v>116</v>
      </c>
      <c r="B11" s="55" t="s">
        <v>45</v>
      </c>
      <c r="C11" s="48">
        <v>5.0925925925925921E-4</v>
      </c>
      <c r="D11" s="22">
        <v>1.7361111111111112E-4</v>
      </c>
      <c r="E11" s="22"/>
      <c r="F11" s="66"/>
      <c r="G11" s="65">
        <f t="shared" si="0"/>
        <v>6.8287037037037036E-4</v>
      </c>
      <c r="H11" s="23">
        <v>150</v>
      </c>
      <c r="I11" s="24">
        <v>150</v>
      </c>
      <c r="J11" s="24"/>
      <c r="K11" s="24"/>
      <c r="L11" s="23">
        <f t="shared" si="1"/>
        <v>300</v>
      </c>
      <c r="M11" s="49">
        <v>4.1666666666666666E-3</v>
      </c>
      <c r="N11" s="25">
        <v>4.1666666666666666E-3</v>
      </c>
      <c r="O11" s="25"/>
      <c r="P11" s="24"/>
      <c r="Q11" s="65">
        <f t="shared" si="2"/>
        <v>8.3333333333333332E-3</v>
      </c>
    </row>
    <row r="12" spans="1:17" ht="14.4" x14ac:dyDescent="0.3">
      <c r="A12" s="53" t="s">
        <v>134</v>
      </c>
      <c r="B12" s="53" t="s">
        <v>154</v>
      </c>
      <c r="C12" s="48">
        <v>1.2384259259259258E-3</v>
      </c>
      <c r="D12" s="22">
        <v>1.6319444444444445E-3</v>
      </c>
      <c r="E12" s="22"/>
      <c r="F12" s="66"/>
      <c r="G12" s="65">
        <f t="shared" si="0"/>
        <v>2.8703703703703703E-3</v>
      </c>
      <c r="H12" s="23">
        <v>180</v>
      </c>
      <c r="I12" s="24">
        <v>90</v>
      </c>
      <c r="J12" s="24"/>
      <c r="K12" s="24"/>
      <c r="L12" s="23">
        <f t="shared" si="1"/>
        <v>270</v>
      </c>
      <c r="M12" s="49">
        <v>2.9629629629629628E-3</v>
      </c>
      <c r="N12" s="25">
        <v>4.1666666666666666E-3</v>
      </c>
      <c r="O12" s="25"/>
      <c r="P12" s="24"/>
      <c r="Q12" s="65">
        <f t="shared" si="2"/>
        <v>7.1296296296296299E-3</v>
      </c>
    </row>
    <row r="13" spans="1:17" ht="14.4" x14ac:dyDescent="0.3">
      <c r="A13" s="55" t="s">
        <v>122</v>
      </c>
      <c r="B13" s="55" t="s">
        <v>123</v>
      </c>
      <c r="C13" s="48">
        <v>3.4722222222222224E-4</v>
      </c>
      <c r="D13" s="22">
        <v>2.3148148148148146E-4</v>
      </c>
      <c r="E13" s="22"/>
      <c r="F13" s="66"/>
      <c r="G13" s="65">
        <f t="shared" si="0"/>
        <v>5.7870370370370367E-4</v>
      </c>
      <c r="H13" s="23">
        <v>180</v>
      </c>
      <c r="I13" s="24">
        <v>60</v>
      </c>
      <c r="J13" s="24"/>
      <c r="K13" s="24"/>
      <c r="L13" s="23">
        <f t="shared" si="1"/>
        <v>240</v>
      </c>
      <c r="M13" s="49">
        <v>2.2453703703703702E-3</v>
      </c>
      <c r="N13" s="25">
        <v>4.1666666666666666E-3</v>
      </c>
      <c r="O13" s="25"/>
      <c r="P13" s="24"/>
      <c r="Q13" s="65">
        <f t="shared" si="2"/>
        <v>6.4120370370370373E-3</v>
      </c>
    </row>
    <row r="14" spans="1:17" ht="14.4" x14ac:dyDescent="0.3">
      <c r="A14" s="55" t="s">
        <v>148</v>
      </c>
      <c r="B14" s="55" t="s">
        <v>157</v>
      </c>
      <c r="C14" s="48">
        <v>2.7083333333333332E-4</v>
      </c>
      <c r="D14" s="22">
        <v>3.0092592592592595E-4</v>
      </c>
      <c r="E14" s="22"/>
      <c r="F14" s="66"/>
      <c r="G14" s="65">
        <f t="shared" si="0"/>
        <v>5.7175925925925927E-4</v>
      </c>
      <c r="H14" s="23">
        <v>160</v>
      </c>
      <c r="I14" s="24">
        <v>60</v>
      </c>
      <c r="J14" s="24"/>
      <c r="K14" s="24"/>
      <c r="L14" s="23">
        <f t="shared" si="1"/>
        <v>220</v>
      </c>
      <c r="M14" s="49">
        <v>4.1666666666666666E-3</v>
      </c>
      <c r="N14" s="25">
        <v>4.1666666666666666E-3</v>
      </c>
      <c r="O14" s="25"/>
      <c r="P14" s="24"/>
      <c r="Q14" s="65">
        <f t="shared" si="2"/>
        <v>8.3333333333333332E-3</v>
      </c>
    </row>
  </sheetData>
  <sortState xmlns:xlrd2="http://schemas.microsoft.com/office/spreadsheetml/2017/richdata2" ref="A1:Q14">
    <sortCondition descending="1" ref="L1:L14"/>
    <sortCondition ref="Q1:Q14"/>
    <sortCondition ref="G1:G1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27"/>
  <sheetViews>
    <sheetView workbookViewId="0">
      <selection activeCell="C32" sqref="C32"/>
    </sheetView>
  </sheetViews>
  <sheetFormatPr defaultRowHeight="13.8" x14ac:dyDescent="0.25"/>
  <cols>
    <col min="1" max="1" width="13.8984375" bestFit="1" customWidth="1"/>
    <col min="2" max="2" width="7" bestFit="1" customWidth="1"/>
    <col min="3" max="3" width="9" style="8"/>
    <col min="5" max="6" width="9" style="8"/>
    <col min="8" max="8" width="9" style="8"/>
  </cols>
  <sheetData>
    <row r="1" spans="1:11" x14ac:dyDescent="0.25">
      <c r="I1" t="s">
        <v>181</v>
      </c>
      <c r="J1" t="s">
        <v>182</v>
      </c>
      <c r="K1" t="s">
        <v>183</v>
      </c>
    </row>
    <row r="2" spans="1:11" x14ac:dyDescent="0.25">
      <c r="A2" t="s">
        <v>39</v>
      </c>
      <c r="B2" t="s">
        <v>40</v>
      </c>
      <c r="C2" s="8">
        <v>1.1458333333333333E-3</v>
      </c>
      <c r="D2">
        <v>150</v>
      </c>
      <c r="E2" s="8">
        <v>3.2407407407407406E-3</v>
      </c>
      <c r="F2" s="8">
        <v>4.7685185185185195E-4</v>
      </c>
      <c r="G2">
        <v>150</v>
      </c>
      <c r="H2" s="8">
        <v>3.0092592592592588E-3</v>
      </c>
      <c r="I2" s="8">
        <f t="shared" ref="I2:I27" si="0">C2+F2</f>
        <v>1.6226851851851853E-3</v>
      </c>
      <c r="J2">
        <f t="shared" ref="J2:J27" si="1">D2+G2</f>
        <v>300</v>
      </c>
      <c r="K2" s="8">
        <f t="shared" ref="K2:K27" si="2">E2+H2</f>
        <v>6.2499999999999995E-3</v>
      </c>
    </row>
    <row r="3" spans="1:11" x14ac:dyDescent="0.25">
      <c r="A3" t="s">
        <v>39</v>
      </c>
      <c r="B3" t="s">
        <v>41</v>
      </c>
      <c r="C3" s="8">
        <v>2.0949074074074073E-3</v>
      </c>
      <c r="D3">
        <v>150</v>
      </c>
      <c r="E3" s="8">
        <v>4.5138888888888893E-3</v>
      </c>
      <c r="F3" s="8">
        <v>3.25462962962963E-4</v>
      </c>
      <c r="G3">
        <v>150</v>
      </c>
      <c r="H3" s="8">
        <v>2.9158564814814811E-3</v>
      </c>
      <c r="I3" s="8">
        <f t="shared" si="0"/>
        <v>2.4203703703703705E-3</v>
      </c>
      <c r="J3">
        <f t="shared" si="1"/>
        <v>300</v>
      </c>
      <c r="K3" s="8">
        <f t="shared" si="2"/>
        <v>7.4297453703703704E-3</v>
      </c>
    </row>
    <row r="4" spans="1:11" x14ac:dyDescent="0.25">
      <c r="A4" t="s">
        <v>124</v>
      </c>
      <c r="B4" t="s">
        <v>125</v>
      </c>
      <c r="C4" s="8">
        <v>1.9328703703703704E-3</v>
      </c>
      <c r="D4">
        <v>150</v>
      </c>
      <c r="E4" s="8">
        <v>5.943518518518519E-3</v>
      </c>
      <c r="F4" s="8">
        <v>4.6296296296296293E-4</v>
      </c>
      <c r="G4">
        <v>150</v>
      </c>
      <c r="H4" s="8">
        <v>3.472222222222222E-3</v>
      </c>
      <c r="I4" s="8">
        <f t="shared" si="0"/>
        <v>2.3958333333333331E-3</v>
      </c>
      <c r="J4">
        <f t="shared" si="1"/>
        <v>300</v>
      </c>
      <c r="K4" s="8">
        <f t="shared" si="2"/>
        <v>9.4157407407407419E-3</v>
      </c>
    </row>
    <row r="5" spans="1:11" x14ac:dyDescent="0.25">
      <c r="A5" t="s">
        <v>34</v>
      </c>
      <c r="B5" t="s">
        <v>35</v>
      </c>
      <c r="C5" s="8">
        <v>1.5393518518518519E-3</v>
      </c>
      <c r="D5">
        <v>120</v>
      </c>
      <c r="E5" s="8">
        <v>6.2499999999999995E-3</v>
      </c>
      <c r="F5" s="8">
        <v>4.9768518518518521E-4</v>
      </c>
      <c r="G5">
        <v>150</v>
      </c>
      <c r="H5" s="8">
        <v>2.9050925925925928E-3</v>
      </c>
      <c r="I5" s="8">
        <f t="shared" si="0"/>
        <v>2.0370370370370369E-3</v>
      </c>
      <c r="J5">
        <f t="shared" si="1"/>
        <v>270</v>
      </c>
      <c r="K5" s="8">
        <f t="shared" si="2"/>
        <v>9.1550925925925931E-3</v>
      </c>
    </row>
    <row r="6" spans="1:11" x14ac:dyDescent="0.25">
      <c r="A6" t="s">
        <v>34</v>
      </c>
      <c r="B6" t="s">
        <v>25</v>
      </c>
      <c r="C6" s="8">
        <v>1.3310185185185185E-3</v>
      </c>
      <c r="D6">
        <v>120</v>
      </c>
      <c r="E6" s="8">
        <v>6.2499999999999995E-3</v>
      </c>
      <c r="F6" s="8">
        <v>4.9768518518518521E-4</v>
      </c>
      <c r="G6">
        <v>145</v>
      </c>
      <c r="H6" s="8">
        <v>4.1666666666666666E-3</v>
      </c>
      <c r="I6" s="8">
        <f t="shared" si="0"/>
        <v>1.8287037037037037E-3</v>
      </c>
      <c r="J6">
        <f t="shared" si="1"/>
        <v>265</v>
      </c>
      <c r="K6" s="8">
        <f t="shared" si="2"/>
        <v>1.0416666666666666E-2</v>
      </c>
    </row>
    <row r="7" spans="1:11" x14ac:dyDescent="0.25">
      <c r="A7" t="s">
        <v>26</v>
      </c>
      <c r="B7" t="s">
        <v>27</v>
      </c>
      <c r="C7" s="8">
        <v>2.0486111111111113E-3</v>
      </c>
      <c r="D7">
        <v>90</v>
      </c>
      <c r="E7" s="8">
        <v>6.2499999999999995E-3</v>
      </c>
      <c r="F7" s="8">
        <v>3.5300925925925924E-4</v>
      </c>
      <c r="G7">
        <v>150</v>
      </c>
      <c r="H7" s="8">
        <v>2.8124999999999995E-3</v>
      </c>
      <c r="I7" s="8">
        <f t="shared" si="0"/>
        <v>2.4016203703703704E-3</v>
      </c>
      <c r="J7">
        <f t="shared" si="1"/>
        <v>240</v>
      </c>
      <c r="K7" s="8">
        <f t="shared" si="2"/>
        <v>9.0624999999999994E-3</v>
      </c>
    </row>
    <row r="8" spans="1:11" x14ac:dyDescent="0.25">
      <c r="A8" t="s">
        <v>50</v>
      </c>
      <c r="B8" t="s">
        <v>107</v>
      </c>
      <c r="C8" s="8">
        <v>1.6435185185185183E-3</v>
      </c>
      <c r="D8">
        <v>90</v>
      </c>
      <c r="E8" s="8">
        <v>6.2499999999999995E-3</v>
      </c>
      <c r="F8" s="8">
        <v>6.018518518518519E-4</v>
      </c>
      <c r="G8">
        <v>150</v>
      </c>
      <c r="H8" s="8">
        <v>3.0208333333333333E-3</v>
      </c>
      <c r="I8" s="8">
        <f t="shared" si="0"/>
        <v>2.2453703703703702E-3</v>
      </c>
      <c r="J8">
        <f t="shared" si="1"/>
        <v>240</v>
      </c>
      <c r="K8" s="8">
        <f t="shared" si="2"/>
        <v>9.2708333333333323E-3</v>
      </c>
    </row>
    <row r="9" spans="1:11" x14ac:dyDescent="0.25">
      <c r="A9" t="s">
        <v>26</v>
      </c>
      <c r="B9" t="s">
        <v>28</v>
      </c>
      <c r="C9" s="8">
        <v>2.8240740740740739E-3</v>
      </c>
      <c r="D9">
        <v>90</v>
      </c>
      <c r="E9" s="8">
        <v>6.2499999999999995E-3</v>
      </c>
      <c r="F9" s="8">
        <v>1.0995370370370371E-3</v>
      </c>
      <c r="G9">
        <v>150</v>
      </c>
      <c r="H9" s="8">
        <v>3.8773148148148143E-3</v>
      </c>
      <c r="I9" s="8">
        <f t="shared" si="0"/>
        <v>3.9236111111111112E-3</v>
      </c>
      <c r="J9">
        <f t="shared" si="1"/>
        <v>240</v>
      </c>
      <c r="K9" s="8">
        <f t="shared" si="2"/>
        <v>1.0127314814814815E-2</v>
      </c>
    </row>
    <row r="10" spans="1:11" x14ac:dyDescent="0.25">
      <c r="A10" t="s">
        <v>44</v>
      </c>
      <c r="B10" t="s">
        <v>45</v>
      </c>
      <c r="C10" s="8">
        <v>1.25E-3</v>
      </c>
      <c r="D10">
        <v>150</v>
      </c>
      <c r="E10" s="8">
        <v>4.7106481481481478E-3</v>
      </c>
      <c r="F10" s="8">
        <v>5.9027777777777778E-4</v>
      </c>
      <c r="G10">
        <v>60</v>
      </c>
      <c r="H10" s="8">
        <v>4.1666666666666666E-3</v>
      </c>
      <c r="I10" s="8">
        <f t="shared" si="0"/>
        <v>1.8402777777777779E-3</v>
      </c>
      <c r="J10">
        <f t="shared" si="1"/>
        <v>210</v>
      </c>
      <c r="K10" s="8">
        <f t="shared" si="2"/>
        <v>8.8773148148148136E-3</v>
      </c>
    </row>
    <row r="11" spans="1:11" x14ac:dyDescent="0.25">
      <c r="A11" t="s">
        <v>97</v>
      </c>
      <c r="B11" t="s">
        <v>98</v>
      </c>
      <c r="C11" s="8">
        <v>2.9166666666666668E-3</v>
      </c>
      <c r="D11">
        <v>60</v>
      </c>
      <c r="E11" s="8">
        <v>6.2499999999999995E-3</v>
      </c>
      <c r="F11" s="8">
        <v>2.4305555555555552E-4</v>
      </c>
      <c r="G11">
        <v>150</v>
      </c>
      <c r="H11" s="8">
        <v>2.673611111111111E-3</v>
      </c>
      <c r="I11" s="8">
        <f t="shared" si="0"/>
        <v>3.1597222222222222E-3</v>
      </c>
      <c r="J11">
        <f t="shared" si="1"/>
        <v>210</v>
      </c>
      <c r="K11" s="8">
        <f t="shared" si="2"/>
        <v>8.9236111111111113E-3</v>
      </c>
    </row>
    <row r="12" spans="1:11" x14ac:dyDescent="0.25">
      <c r="A12" t="s">
        <v>32</v>
      </c>
      <c r="B12" t="s">
        <v>33</v>
      </c>
      <c r="C12" s="8">
        <v>1.9212962962962962E-3</v>
      </c>
      <c r="D12">
        <v>60</v>
      </c>
      <c r="E12" s="8">
        <v>6.2499999999999995E-3</v>
      </c>
      <c r="F12" s="8">
        <v>3.3564814814814812E-4</v>
      </c>
      <c r="G12">
        <v>150</v>
      </c>
      <c r="H12" s="8">
        <v>4.0856481481481481E-3</v>
      </c>
      <c r="I12" s="8">
        <f t="shared" si="0"/>
        <v>2.2569444444444442E-3</v>
      </c>
      <c r="J12">
        <f t="shared" si="1"/>
        <v>210</v>
      </c>
      <c r="K12" s="8">
        <f t="shared" si="2"/>
        <v>1.0335648148148148E-2</v>
      </c>
    </row>
    <row r="13" spans="1:11" x14ac:dyDescent="0.25">
      <c r="A13" t="s">
        <v>50</v>
      </c>
      <c r="B13" t="s">
        <v>106</v>
      </c>
      <c r="C13" s="8">
        <v>1.3310185185185185E-3</v>
      </c>
      <c r="D13">
        <v>60</v>
      </c>
      <c r="E13" s="8">
        <v>6.2499999999999995E-3</v>
      </c>
      <c r="F13" s="8">
        <v>2.5462962962962961E-4</v>
      </c>
      <c r="G13">
        <v>145</v>
      </c>
      <c r="H13" s="8">
        <v>2.8819444444444444E-3</v>
      </c>
      <c r="I13" s="8">
        <f t="shared" si="0"/>
        <v>1.5856481481481481E-3</v>
      </c>
      <c r="J13">
        <f t="shared" si="1"/>
        <v>205</v>
      </c>
      <c r="K13" s="8">
        <f t="shared" si="2"/>
        <v>9.1319444444444443E-3</v>
      </c>
    </row>
    <row r="14" spans="1:11" x14ac:dyDescent="0.25">
      <c r="A14" t="s">
        <v>44</v>
      </c>
      <c r="B14" t="s">
        <v>46</v>
      </c>
      <c r="C14" s="8">
        <v>1.7592592592592592E-3</v>
      </c>
      <c r="D14">
        <v>30</v>
      </c>
      <c r="E14" s="8">
        <v>6.2499999999999995E-3</v>
      </c>
      <c r="F14" s="8">
        <v>2.4768518518518515E-4</v>
      </c>
      <c r="G14">
        <v>150</v>
      </c>
      <c r="H14" s="8">
        <v>2.4951388888888888E-3</v>
      </c>
      <c r="I14" s="8">
        <f t="shared" si="0"/>
        <v>2.0069444444444444E-3</v>
      </c>
      <c r="J14">
        <f t="shared" si="1"/>
        <v>180</v>
      </c>
      <c r="K14" s="8">
        <f t="shared" si="2"/>
        <v>8.7451388888888891E-3</v>
      </c>
    </row>
    <row r="15" spans="1:11" x14ac:dyDescent="0.25">
      <c r="A15" t="s">
        <v>29</v>
      </c>
      <c r="B15" t="s">
        <v>30</v>
      </c>
      <c r="C15" s="8">
        <v>1.3310185185185185E-3</v>
      </c>
      <c r="D15">
        <v>30</v>
      </c>
      <c r="E15" s="8">
        <v>6.2499999999999995E-3</v>
      </c>
      <c r="F15" s="8">
        <v>3.8310185185185186E-4</v>
      </c>
      <c r="G15">
        <v>145</v>
      </c>
      <c r="H15" s="8">
        <v>3.9236111111111112E-3</v>
      </c>
      <c r="I15" s="8">
        <f t="shared" si="0"/>
        <v>1.7141203703703704E-3</v>
      </c>
      <c r="J15">
        <f t="shared" si="1"/>
        <v>175</v>
      </c>
      <c r="K15" s="8">
        <f t="shared" si="2"/>
        <v>1.0173611111111111E-2</v>
      </c>
    </row>
    <row r="16" spans="1:11" x14ac:dyDescent="0.25">
      <c r="A16" t="s">
        <v>29</v>
      </c>
      <c r="B16" t="s">
        <v>31</v>
      </c>
      <c r="C16" s="8">
        <v>2.8935185185185188E-3</v>
      </c>
      <c r="D16">
        <v>30</v>
      </c>
      <c r="E16" s="8">
        <v>6.2499999999999995E-3</v>
      </c>
      <c r="F16" s="8">
        <v>7.291666666666667E-4</v>
      </c>
      <c r="G16">
        <v>140</v>
      </c>
      <c r="H16" s="8">
        <v>4.1666666666666666E-3</v>
      </c>
      <c r="I16" s="8">
        <f t="shared" si="0"/>
        <v>3.6226851851851854E-3</v>
      </c>
      <c r="J16">
        <f t="shared" si="1"/>
        <v>170</v>
      </c>
      <c r="K16" s="8">
        <f t="shared" si="2"/>
        <v>1.0416666666666666E-2</v>
      </c>
    </row>
    <row r="17" spans="1:11" x14ac:dyDescent="0.25">
      <c r="A17" t="s">
        <v>114</v>
      </c>
      <c r="B17" t="s">
        <v>115</v>
      </c>
      <c r="C17" s="8">
        <v>4.1666666666666699E-2</v>
      </c>
      <c r="D17">
        <v>0</v>
      </c>
      <c r="E17" s="8">
        <v>6.2499999999999995E-3</v>
      </c>
      <c r="F17" s="8">
        <v>3.6805555555555555E-4</v>
      </c>
      <c r="G17">
        <v>150</v>
      </c>
      <c r="H17" s="8">
        <v>2.7662037037037034E-3</v>
      </c>
      <c r="I17" s="8">
        <f t="shared" si="0"/>
        <v>4.2034722222222258E-2</v>
      </c>
      <c r="J17">
        <f t="shared" si="1"/>
        <v>150</v>
      </c>
      <c r="K17" s="8">
        <f t="shared" si="2"/>
        <v>9.0162037037037034E-3</v>
      </c>
    </row>
    <row r="18" spans="1:11" x14ac:dyDescent="0.25">
      <c r="A18" t="s">
        <v>42</v>
      </c>
      <c r="B18" t="s">
        <v>43</v>
      </c>
      <c r="C18" s="8">
        <v>8.3333333333333301E-2</v>
      </c>
      <c r="D18">
        <v>0</v>
      </c>
      <c r="F18" s="8">
        <v>7.175925925925927E-4</v>
      </c>
      <c r="G18">
        <v>125</v>
      </c>
      <c r="H18" s="8">
        <v>4.1666666666666666E-3</v>
      </c>
      <c r="I18" s="8">
        <f t="shared" si="0"/>
        <v>8.405092592592589E-2</v>
      </c>
      <c r="J18">
        <f t="shared" si="1"/>
        <v>125</v>
      </c>
      <c r="K18" s="8">
        <f t="shared" si="2"/>
        <v>4.1666666666666666E-3</v>
      </c>
    </row>
    <row r="19" spans="1:11" x14ac:dyDescent="0.25">
      <c r="A19" t="s">
        <v>26</v>
      </c>
      <c r="B19" t="s">
        <v>117</v>
      </c>
      <c r="C19" s="8">
        <v>2.0023148148148148E-3</v>
      </c>
      <c r="D19">
        <v>60</v>
      </c>
      <c r="E19" s="8">
        <v>6.2499999999999995E-3</v>
      </c>
      <c r="F19" s="8">
        <v>6.2500000000000001E-4</v>
      </c>
      <c r="G19">
        <v>60</v>
      </c>
      <c r="H19" s="8">
        <v>4.1666666666666666E-3</v>
      </c>
      <c r="I19" s="8">
        <f t="shared" si="0"/>
        <v>2.627314814814815E-3</v>
      </c>
      <c r="J19">
        <f t="shared" si="1"/>
        <v>120</v>
      </c>
      <c r="K19" s="8">
        <f t="shared" si="2"/>
        <v>1.0416666666666666E-2</v>
      </c>
    </row>
    <row r="20" spans="1:11" x14ac:dyDescent="0.25">
      <c r="A20" t="s">
        <v>21</v>
      </c>
      <c r="B20" t="s">
        <v>22</v>
      </c>
      <c r="C20" s="8">
        <v>2.615740740740741E-3</v>
      </c>
      <c r="D20">
        <v>90</v>
      </c>
      <c r="E20" s="8">
        <v>6.2499999999999995E-3</v>
      </c>
      <c r="F20" s="8">
        <v>1.4699074074074074E-3</v>
      </c>
      <c r="G20">
        <v>30</v>
      </c>
      <c r="H20" s="8">
        <v>4.1666666666666666E-3</v>
      </c>
      <c r="I20" s="8">
        <f t="shared" si="0"/>
        <v>4.0856481481481481E-3</v>
      </c>
      <c r="J20">
        <f t="shared" si="1"/>
        <v>120</v>
      </c>
      <c r="K20" s="8">
        <f t="shared" si="2"/>
        <v>1.0416666666666666E-2</v>
      </c>
    </row>
    <row r="21" spans="1:11" x14ac:dyDescent="0.25">
      <c r="A21" t="s">
        <v>21</v>
      </c>
      <c r="B21" t="s">
        <v>23</v>
      </c>
      <c r="C21" s="8">
        <v>9.1435185185185185E-4</v>
      </c>
      <c r="D21">
        <v>60</v>
      </c>
      <c r="E21" s="8">
        <v>6.2499999999999995E-3</v>
      </c>
      <c r="F21" s="8">
        <v>8.4722222222222213E-2</v>
      </c>
      <c r="G21">
        <v>60</v>
      </c>
      <c r="H21" s="8">
        <v>4.1666666666666666E-3</v>
      </c>
      <c r="I21" s="8">
        <f t="shared" si="0"/>
        <v>8.5636574074074059E-2</v>
      </c>
      <c r="J21">
        <f t="shared" si="1"/>
        <v>120</v>
      </c>
      <c r="K21" s="8">
        <f t="shared" si="2"/>
        <v>1.0416666666666666E-2</v>
      </c>
    </row>
    <row r="22" spans="1:11" x14ac:dyDescent="0.25">
      <c r="A22" t="s">
        <v>47</v>
      </c>
      <c r="B22" t="s">
        <v>49</v>
      </c>
      <c r="C22" s="8">
        <v>1.4583333333333334E-3</v>
      </c>
      <c r="D22">
        <v>30</v>
      </c>
      <c r="E22" s="8">
        <v>6.2499999999999995E-3</v>
      </c>
      <c r="F22" s="8">
        <v>1.0416666666666667E-3</v>
      </c>
      <c r="G22">
        <v>60</v>
      </c>
      <c r="H22" s="8">
        <v>4.1666666666666666E-3</v>
      </c>
      <c r="I22" s="8">
        <f t="shared" si="0"/>
        <v>2.5000000000000001E-3</v>
      </c>
      <c r="J22">
        <f t="shared" si="1"/>
        <v>90</v>
      </c>
      <c r="K22" s="8">
        <f t="shared" si="2"/>
        <v>1.0416666666666666E-2</v>
      </c>
    </row>
    <row r="23" spans="1:11" x14ac:dyDescent="0.25">
      <c r="A23" t="s">
        <v>47</v>
      </c>
      <c r="B23" t="s">
        <v>48</v>
      </c>
      <c r="C23" s="8">
        <v>2.8240740740740739E-3</v>
      </c>
      <c r="D23">
        <v>30</v>
      </c>
      <c r="E23" s="8">
        <v>6.2499999999999995E-3</v>
      </c>
      <c r="F23" s="8">
        <v>4.2476851851851855E-4</v>
      </c>
      <c r="G23">
        <v>60</v>
      </c>
      <c r="H23" s="8">
        <v>4.1666666666666666E-3</v>
      </c>
      <c r="I23" s="8">
        <f t="shared" si="0"/>
        <v>3.2488425925925922E-3</v>
      </c>
      <c r="J23">
        <f t="shared" si="1"/>
        <v>90</v>
      </c>
      <c r="K23" s="8">
        <f t="shared" si="2"/>
        <v>1.0416666666666666E-2</v>
      </c>
    </row>
    <row r="24" spans="1:11" x14ac:dyDescent="0.25">
      <c r="A24" t="s">
        <v>21</v>
      </c>
      <c r="B24" t="s">
        <v>24</v>
      </c>
      <c r="C24" s="8">
        <v>0.125</v>
      </c>
      <c r="D24">
        <v>0</v>
      </c>
      <c r="E24" s="8">
        <v>9</v>
      </c>
      <c r="F24" s="8">
        <v>7.175925925925927E-4</v>
      </c>
      <c r="G24">
        <v>90</v>
      </c>
      <c r="H24" s="8">
        <v>4.1666666666666666E-3</v>
      </c>
      <c r="I24" s="8">
        <f t="shared" si="0"/>
        <v>0.1257175925925926</v>
      </c>
      <c r="J24">
        <f t="shared" si="1"/>
        <v>90</v>
      </c>
      <c r="K24" s="8">
        <f t="shared" si="2"/>
        <v>9.0041666666666664</v>
      </c>
    </row>
    <row r="25" spans="1:11" x14ac:dyDescent="0.25">
      <c r="A25" t="s">
        <v>32</v>
      </c>
      <c r="B25" t="s">
        <v>38</v>
      </c>
      <c r="C25" s="8">
        <v>2.3032407407407407E-3</v>
      </c>
      <c r="D25">
        <v>60</v>
      </c>
      <c r="E25" s="8">
        <v>6.2499999999999995E-3</v>
      </c>
      <c r="I25" s="8">
        <f t="shared" si="0"/>
        <v>2.3032407407407407E-3</v>
      </c>
      <c r="J25">
        <f t="shared" si="1"/>
        <v>60</v>
      </c>
      <c r="K25" s="8">
        <f t="shared" si="2"/>
        <v>6.2499999999999995E-3</v>
      </c>
    </row>
    <row r="26" spans="1:11" x14ac:dyDescent="0.25">
      <c r="A26" t="s">
        <v>21</v>
      </c>
      <c r="B26" t="s">
        <v>25</v>
      </c>
      <c r="C26" s="8">
        <v>0</v>
      </c>
      <c r="D26">
        <v>0</v>
      </c>
      <c r="E26" s="8">
        <v>6.2499999999999995E-3</v>
      </c>
      <c r="F26" s="8">
        <v>1.3657407407407409E-3</v>
      </c>
      <c r="G26">
        <v>60</v>
      </c>
      <c r="H26" s="8">
        <v>4.1666666666666666E-3</v>
      </c>
      <c r="I26" s="8">
        <f t="shared" si="0"/>
        <v>1.3657407407407409E-3</v>
      </c>
      <c r="J26">
        <f t="shared" si="1"/>
        <v>60</v>
      </c>
      <c r="K26" s="8">
        <f t="shared" si="2"/>
        <v>1.0416666666666666E-2</v>
      </c>
    </row>
    <row r="27" spans="1:11" x14ac:dyDescent="0.25">
      <c r="E27" s="8">
        <v>6.2499999999999995E-3</v>
      </c>
      <c r="F27" s="8">
        <v>1.0879629629629629E-3</v>
      </c>
      <c r="G27">
        <v>30</v>
      </c>
      <c r="H27" s="8">
        <v>4.1666666666666666E-3</v>
      </c>
      <c r="I27" s="8">
        <f t="shared" si="0"/>
        <v>1.0879629629629629E-3</v>
      </c>
      <c r="J27">
        <f t="shared" si="1"/>
        <v>30</v>
      </c>
      <c r="K27" s="8">
        <f t="shared" si="2"/>
        <v>1.0416666666666666E-2</v>
      </c>
    </row>
  </sheetData>
  <sortState xmlns:xlrd2="http://schemas.microsoft.com/office/spreadsheetml/2017/richdata2" ref="A2:K27">
    <sortCondition descending="1" ref="J2:J27"/>
    <sortCondition ref="K2:K27"/>
    <sortCondition ref="I2:I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38"/>
  <sheetViews>
    <sheetView view="pageLayout" zoomScaleNormal="100" workbookViewId="0">
      <selection sqref="A1:L29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4" customWidth="1"/>
    <col min="12" max="12" width="9.69921875" style="213" customWidth="1"/>
  </cols>
  <sheetData>
    <row r="1" spans="1:12" s="5" customFormat="1" ht="14.4" x14ac:dyDescent="0.3">
      <c r="A1" s="18"/>
      <c r="B1" s="19" t="s">
        <v>0</v>
      </c>
      <c r="C1" s="19" t="s">
        <v>1</v>
      </c>
      <c r="D1" s="136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155</v>
      </c>
      <c r="K1" s="20" t="s">
        <v>8</v>
      </c>
      <c r="L1" s="210" t="s">
        <v>9</v>
      </c>
    </row>
    <row r="2" spans="1:12" s="1" customFormat="1" ht="14.4" x14ac:dyDescent="0.3">
      <c r="A2" s="21">
        <v>1</v>
      </c>
      <c r="B2" s="200" t="s">
        <v>365</v>
      </c>
      <c r="C2" s="200" t="s">
        <v>366</v>
      </c>
      <c r="D2" s="145">
        <v>2682</v>
      </c>
      <c r="E2" s="23">
        <v>15</v>
      </c>
      <c r="F2" s="23">
        <v>15</v>
      </c>
      <c r="G2" s="23">
        <v>15</v>
      </c>
      <c r="H2" s="23">
        <v>15</v>
      </c>
      <c r="I2" s="23">
        <v>15</v>
      </c>
      <c r="J2" s="23">
        <v>0</v>
      </c>
      <c r="K2" s="31">
        <f t="shared" ref="K2:K8" si="0">SUM(E2:J2)</f>
        <v>75</v>
      </c>
      <c r="L2" s="78">
        <v>1.7351851851851853E-3</v>
      </c>
    </row>
    <row r="3" spans="1:12" s="3" customFormat="1" ht="14.4" x14ac:dyDescent="0.3">
      <c r="A3" s="21">
        <v>2</v>
      </c>
      <c r="B3" s="200" t="s">
        <v>211</v>
      </c>
      <c r="C3" s="200" t="s">
        <v>212</v>
      </c>
      <c r="D3" s="145">
        <v>3649</v>
      </c>
      <c r="E3" s="23">
        <v>15</v>
      </c>
      <c r="F3" s="23">
        <v>15</v>
      </c>
      <c r="G3" s="23">
        <v>15</v>
      </c>
      <c r="H3" s="23">
        <v>15</v>
      </c>
      <c r="I3" s="23">
        <v>15</v>
      </c>
      <c r="J3" s="23">
        <v>0</v>
      </c>
      <c r="K3" s="31">
        <f t="shared" si="0"/>
        <v>75</v>
      </c>
      <c r="L3" s="78">
        <v>1.9847222222222224E-3</v>
      </c>
    </row>
    <row r="4" spans="1:12" s="1" customFormat="1" ht="14.4" x14ac:dyDescent="0.3">
      <c r="A4" s="21">
        <v>3</v>
      </c>
      <c r="B4" s="200" t="s">
        <v>225</v>
      </c>
      <c r="C4" s="200" t="s">
        <v>222</v>
      </c>
      <c r="D4" s="145">
        <v>2205</v>
      </c>
      <c r="E4" s="23">
        <v>15</v>
      </c>
      <c r="F4" s="23">
        <v>15</v>
      </c>
      <c r="G4" s="23">
        <v>15</v>
      </c>
      <c r="H4" s="23">
        <v>15</v>
      </c>
      <c r="I4" s="23">
        <v>15</v>
      </c>
      <c r="J4" s="23">
        <v>0</v>
      </c>
      <c r="K4" s="31">
        <f t="shared" si="0"/>
        <v>75</v>
      </c>
      <c r="L4" s="78">
        <v>2.0212962962962962E-3</v>
      </c>
    </row>
    <row r="5" spans="1:12" s="3" customFormat="1" ht="14.4" x14ac:dyDescent="0.3">
      <c r="A5" s="21">
        <v>4</v>
      </c>
      <c r="B5" s="200" t="s">
        <v>354</v>
      </c>
      <c r="C5" s="200" t="s">
        <v>333</v>
      </c>
      <c r="D5" s="145">
        <v>3892</v>
      </c>
      <c r="E5" s="23">
        <v>15</v>
      </c>
      <c r="F5" s="23">
        <v>15</v>
      </c>
      <c r="G5" s="23">
        <v>15</v>
      </c>
      <c r="H5" s="23">
        <v>15</v>
      </c>
      <c r="I5" s="23">
        <v>15</v>
      </c>
      <c r="J5" s="23">
        <v>0</v>
      </c>
      <c r="K5" s="31">
        <f t="shared" si="0"/>
        <v>75</v>
      </c>
      <c r="L5" s="78">
        <v>2.1372685185185184E-3</v>
      </c>
    </row>
    <row r="6" spans="1:12" s="1" customFormat="1" ht="14.4" x14ac:dyDescent="0.3">
      <c r="A6" s="21">
        <v>5</v>
      </c>
      <c r="B6" s="200" t="s">
        <v>361</v>
      </c>
      <c r="C6" s="200" t="s">
        <v>381</v>
      </c>
      <c r="D6" s="145">
        <v>4940</v>
      </c>
      <c r="E6" s="23">
        <v>15</v>
      </c>
      <c r="F6" s="23">
        <v>15</v>
      </c>
      <c r="G6" s="23">
        <v>15</v>
      </c>
      <c r="H6" s="23">
        <v>15</v>
      </c>
      <c r="I6" s="23">
        <v>15</v>
      </c>
      <c r="J6" s="23">
        <v>0</v>
      </c>
      <c r="K6" s="31">
        <f t="shared" si="0"/>
        <v>75</v>
      </c>
      <c r="L6" s="78">
        <v>2.1745370370370369E-3</v>
      </c>
    </row>
    <row r="7" spans="1:12" s="3" customFormat="1" ht="14.4" x14ac:dyDescent="0.3">
      <c r="A7" s="21">
        <v>6</v>
      </c>
      <c r="B7" s="200" t="s">
        <v>402</v>
      </c>
      <c r="C7" s="200" t="s">
        <v>403</v>
      </c>
      <c r="D7" s="145">
        <v>4431</v>
      </c>
      <c r="E7" s="23">
        <v>15</v>
      </c>
      <c r="F7" s="23">
        <v>15</v>
      </c>
      <c r="G7" s="23">
        <v>15</v>
      </c>
      <c r="H7" s="23">
        <v>15</v>
      </c>
      <c r="I7" s="23">
        <v>15</v>
      </c>
      <c r="J7" s="23">
        <v>0</v>
      </c>
      <c r="K7" s="31">
        <f t="shared" si="0"/>
        <v>75</v>
      </c>
      <c r="L7" s="78">
        <v>2.2217592592592593E-3</v>
      </c>
    </row>
    <row r="8" spans="1:12" s="1" customFormat="1" ht="14.4" x14ac:dyDescent="0.3">
      <c r="A8" s="21">
        <v>7</v>
      </c>
      <c r="B8" s="200" t="s">
        <v>95</v>
      </c>
      <c r="C8" s="200" t="s">
        <v>99</v>
      </c>
      <c r="D8" s="145">
        <v>3971</v>
      </c>
      <c r="E8" s="23">
        <v>15</v>
      </c>
      <c r="F8" s="23">
        <v>15</v>
      </c>
      <c r="G8" s="23">
        <v>15</v>
      </c>
      <c r="H8" s="23">
        <v>15</v>
      </c>
      <c r="I8" s="23">
        <v>15</v>
      </c>
      <c r="J8" s="23">
        <v>0</v>
      </c>
      <c r="K8" s="31">
        <f t="shared" si="0"/>
        <v>75</v>
      </c>
      <c r="L8" s="78">
        <v>2.2475694444444444E-3</v>
      </c>
    </row>
    <row r="9" spans="1:12" s="3" customFormat="1" ht="14.4" x14ac:dyDescent="0.3">
      <c r="A9" s="21">
        <v>8</v>
      </c>
      <c r="B9" s="200" t="s">
        <v>95</v>
      </c>
      <c r="C9" s="200" t="s">
        <v>308</v>
      </c>
      <c r="D9" s="145">
        <v>2540</v>
      </c>
      <c r="E9" s="23">
        <v>15</v>
      </c>
      <c r="F9" s="23">
        <v>15</v>
      </c>
      <c r="G9" s="23">
        <v>15</v>
      </c>
      <c r="H9" s="23">
        <v>15</v>
      </c>
      <c r="I9" s="23">
        <v>15</v>
      </c>
      <c r="J9" s="23">
        <v>0</v>
      </c>
      <c r="K9" s="31">
        <v>75</v>
      </c>
      <c r="L9" s="78">
        <v>2.3376157407407404E-3</v>
      </c>
    </row>
    <row r="10" spans="1:12" s="1" customFormat="1" ht="14.4" x14ac:dyDescent="0.3">
      <c r="A10" s="21">
        <v>9</v>
      </c>
      <c r="B10" s="200" t="s">
        <v>358</v>
      </c>
      <c r="C10" s="200" t="s">
        <v>359</v>
      </c>
      <c r="D10" s="145">
        <v>4521</v>
      </c>
      <c r="E10" s="23">
        <v>15</v>
      </c>
      <c r="F10" s="23">
        <v>15</v>
      </c>
      <c r="G10" s="23">
        <v>15</v>
      </c>
      <c r="H10" s="23">
        <v>15</v>
      </c>
      <c r="I10" s="23">
        <v>15</v>
      </c>
      <c r="J10" s="23">
        <v>0</v>
      </c>
      <c r="K10" s="31">
        <f t="shared" ref="K10:K29" si="1">SUM(E10:J10)</f>
        <v>75</v>
      </c>
      <c r="L10" s="78">
        <v>2.5094907407407405E-3</v>
      </c>
    </row>
    <row r="11" spans="1:12" s="3" customFormat="1" ht="14.4" x14ac:dyDescent="0.3">
      <c r="A11" s="21">
        <v>10</v>
      </c>
      <c r="B11" s="200" t="s">
        <v>39</v>
      </c>
      <c r="C11" s="200" t="s">
        <v>41</v>
      </c>
      <c r="D11" s="145">
        <v>3281</v>
      </c>
      <c r="E11" s="23">
        <v>15</v>
      </c>
      <c r="F11" s="23">
        <v>15</v>
      </c>
      <c r="G11" s="23">
        <v>15</v>
      </c>
      <c r="H11" s="23">
        <v>15</v>
      </c>
      <c r="I11" s="23">
        <v>15</v>
      </c>
      <c r="J11" s="23">
        <v>0</v>
      </c>
      <c r="K11" s="31">
        <f t="shared" si="1"/>
        <v>75</v>
      </c>
      <c r="L11" s="78">
        <v>2.5793981481481479E-3</v>
      </c>
    </row>
    <row r="12" spans="1:12" s="1" customFormat="1" ht="14.4" x14ac:dyDescent="0.3">
      <c r="A12" s="21">
        <v>11</v>
      </c>
      <c r="B12" s="200" t="s">
        <v>29</v>
      </c>
      <c r="C12" s="200" t="s">
        <v>63</v>
      </c>
      <c r="D12" s="145">
        <v>2503</v>
      </c>
      <c r="E12" s="23">
        <v>15</v>
      </c>
      <c r="F12" s="23">
        <v>15</v>
      </c>
      <c r="G12" s="23">
        <v>15</v>
      </c>
      <c r="H12" s="23">
        <v>15</v>
      </c>
      <c r="I12" s="23">
        <v>15</v>
      </c>
      <c r="J12" s="23">
        <v>0</v>
      </c>
      <c r="K12" s="31">
        <f t="shared" si="1"/>
        <v>75</v>
      </c>
      <c r="L12" s="78">
        <v>2.7157407407407408E-3</v>
      </c>
    </row>
    <row r="13" spans="1:12" s="3" customFormat="1" ht="14.4" x14ac:dyDescent="0.3">
      <c r="A13" s="21">
        <v>12</v>
      </c>
      <c r="B13" s="200" t="s">
        <v>89</v>
      </c>
      <c r="C13" s="200" t="s">
        <v>164</v>
      </c>
      <c r="D13" s="145">
        <v>4869</v>
      </c>
      <c r="E13" s="23">
        <v>15</v>
      </c>
      <c r="F13" s="23">
        <v>15</v>
      </c>
      <c r="G13" s="23">
        <v>15</v>
      </c>
      <c r="H13" s="23">
        <v>15</v>
      </c>
      <c r="I13" s="23">
        <v>15</v>
      </c>
      <c r="J13" s="23">
        <v>0</v>
      </c>
      <c r="K13" s="31">
        <f t="shared" si="1"/>
        <v>75</v>
      </c>
      <c r="L13" s="78">
        <v>3.086458333333333E-3</v>
      </c>
    </row>
    <row r="14" spans="1:12" s="1" customFormat="1" ht="14.4" x14ac:dyDescent="0.3">
      <c r="A14" s="21">
        <v>13</v>
      </c>
      <c r="B14" s="200" t="s">
        <v>39</v>
      </c>
      <c r="C14" s="200" t="s">
        <v>236</v>
      </c>
      <c r="D14" s="145">
        <v>4258</v>
      </c>
      <c r="E14" s="23">
        <v>15</v>
      </c>
      <c r="F14" s="23">
        <v>15</v>
      </c>
      <c r="G14" s="23">
        <v>15</v>
      </c>
      <c r="H14" s="23">
        <v>15</v>
      </c>
      <c r="I14" s="23">
        <v>15</v>
      </c>
      <c r="J14" s="23">
        <v>0</v>
      </c>
      <c r="K14" s="31">
        <f t="shared" si="1"/>
        <v>75</v>
      </c>
      <c r="L14" s="78">
        <v>3.3299768518518518E-3</v>
      </c>
    </row>
    <row r="15" spans="1:12" s="3" customFormat="1" ht="14.4" x14ac:dyDescent="0.3">
      <c r="A15" s="21">
        <v>14</v>
      </c>
      <c r="B15" s="200" t="s">
        <v>44</v>
      </c>
      <c r="C15" s="200" t="s">
        <v>244</v>
      </c>
      <c r="D15" s="145">
        <v>4574</v>
      </c>
      <c r="E15" s="23">
        <v>15</v>
      </c>
      <c r="F15" s="23">
        <v>15</v>
      </c>
      <c r="G15" s="23">
        <v>15</v>
      </c>
      <c r="H15" s="23">
        <v>15</v>
      </c>
      <c r="I15" s="23">
        <v>15</v>
      </c>
      <c r="J15" s="23">
        <v>0</v>
      </c>
      <c r="K15" s="31">
        <f t="shared" si="1"/>
        <v>75</v>
      </c>
      <c r="L15" s="78">
        <v>3.4165509259259257E-3</v>
      </c>
    </row>
    <row r="16" spans="1:12" s="1" customFormat="1" ht="14.4" x14ac:dyDescent="0.3">
      <c r="A16" s="21">
        <v>15</v>
      </c>
      <c r="B16" s="200" t="s">
        <v>362</v>
      </c>
      <c r="C16" s="200" t="s">
        <v>363</v>
      </c>
      <c r="D16" s="145">
        <v>4288</v>
      </c>
      <c r="E16" s="23">
        <v>15</v>
      </c>
      <c r="F16" s="23">
        <v>15</v>
      </c>
      <c r="G16" s="23">
        <v>15</v>
      </c>
      <c r="H16" s="23">
        <v>15</v>
      </c>
      <c r="I16" s="23">
        <v>15</v>
      </c>
      <c r="J16" s="23">
        <v>0</v>
      </c>
      <c r="K16" s="31">
        <f t="shared" si="1"/>
        <v>75</v>
      </c>
      <c r="L16" s="78">
        <v>3.4253472222222224E-3</v>
      </c>
    </row>
    <row r="17" spans="1:12" s="3" customFormat="1" ht="14.4" x14ac:dyDescent="0.3">
      <c r="A17" s="21">
        <v>16</v>
      </c>
      <c r="B17" s="200" t="s">
        <v>44</v>
      </c>
      <c r="C17" s="200" t="s">
        <v>45</v>
      </c>
      <c r="D17" s="145">
        <v>10699</v>
      </c>
      <c r="E17" s="23">
        <v>15</v>
      </c>
      <c r="F17" s="23">
        <v>15</v>
      </c>
      <c r="G17" s="23">
        <v>15</v>
      </c>
      <c r="H17" s="23">
        <v>15</v>
      </c>
      <c r="I17" s="23">
        <v>15</v>
      </c>
      <c r="J17" s="23">
        <v>0</v>
      </c>
      <c r="K17" s="31">
        <f t="shared" si="1"/>
        <v>75</v>
      </c>
      <c r="L17" s="78">
        <v>3.5203703703703703E-3</v>
      </c>
    </row>
    <row r="18" spans="1:12" s="1" customFormat="1" ht="14.4" x14ac:dyDescent="0.3">
      <c r="A18" s="21">
        <v>17</v>
      </c>
      <c r="B18" s="200" t="s">
        <v>225</v>
      </c>
      <c r="C18" s="200" t="s">
        <v>380</v>
      </c>
      <c r="D18" s="145">
        <v>2616</v>
      </c>
      <c r="E18" s="23">
        <v>15</v>
      </c>
      <c r="F18" s="23">
        <v>15</v>
      </c>
      <c r="G18" s="23">
        <v>15</v>
      </c>
      <c r="H18" s="23">
        <v>15</v>
      </c>
      <c r="I18" s="23">
        <v>15</v>
      </c>
      <c r="J18" s="23">
        <v>0</v>
      </c>
      <c r="K18" s="31">
        <f t="shared" si="1"/>
        <v>75</v>
      </c>
      <c r="L18" s="78">
        <v>4.0990740740740736E-3</v>
      </c>
    </row>
    <row r="19" spans="1:12" s="3" customFormat="1" ht="14.4" x14ac:dyDescent="0.3">
      <c r="A19" s="21">
        <v>18</v>
      </c>
      <c r="B19" s="200" t="s">
        <v>303</v>
      </c>
      <c r="C19" s="200" t="s">
        <v>379</v>
      </c>
      <c r="D19" s="145">
        <v>5622</v>
      </c>
      <c r="E19" s="23">
        <v>15</v>
      </c>
      <c r="F19" s="23">
        <v>15</v>
      </c>
      <c r="G19" s="23">
        <v>15</v>
      </c>
      <c r="H19" s="23">
        <v>15</v>
      </c>
      <c r="I19" s="23">
        <v>0</v>
      </c>
      <c r="J19" s="23">
        <v>0</v>
      </c>
      <c r="K19" s="31">
        <f t="shared" si="1"/>
        <v>60</v>
      </c>
      <c r="L19" s="78">
        <v>4.1666666666666666E-3</v>
      </c>
    </row>
    <row r="20" spans="1:12" ht="14.4" x14ac:dyDescent="0.3">
      <c r="A20" s="21">
        <v>19</v>
      </c>
      <c r="B20" s="200" t="s">
        <v>29</v>
      </c>
      <c r="C20" s="200" t="s">
        <v>30</v>
      </c>
      <c r="D20" s="145">
        <v>2721</v>
      </c>
      <c r="E20" s="23">
        <v>15</v>
      </c>
      <c r="F20" s="23">
        <v>15</v>
      </c>
      <c r="G20" s="23">
        <v>15</v>
      </c>
      <c r="H20" s="23">
        <v>10</v>
      </c>
      <c r="I20" s="23">
        <v>0</v>
      </c>
      <c r="J20" s="23">
        <v>0</v>
      </c>
      <c r="K20" s="31">
        <f t="shared" si="1"/>
        <v>55</v>
      </c>
      <c r="L20" s="78">
        <v>4.1666666666666666E-3</v>
      </c>
    </row>
    <row r="21" spans="1:12" s="3" customFormat="1" ht="14.4" x14ac:dyDescent="0.3">
      <c r="A21" s="21">
        <v>20</v>
      </c>
      <c r="B21" s="200" t="s">
        <v>346</v>
      </c>
      <c r="C21" s="200" t="s">
        <v>348</v>
      </c>
      <c r="D21" s="145">
        <v>4165</v>
      </c>
      <c r="E21" s="23">
        <v>15</v>
      </c>
      <c r="F21" s="23">
        <v>15</v>
      </c>
      <c r="G21" s="23">
        <v>15</v>
      </c>
      <c r="H21" s="23">
        <v>0</v>
      </c>
      <c r="I21" s="23">
        <v>0</v>
      </c>
      <c r="J21" s="23">
        <v>0</v>
      </c>
      <c r="K21" s="31">
        <f t="shared" si="1"/>
        <v>45</v>
      </c>
      <c r="L21" s="78">
        <v>4.1666666666666666E-3</v>
      </c>
    </row>
    <row r="22" spans="1:12" ht="14.4" x14ac:dyDescent="0.3">
      <c r="A22" s="21">
        <v>21</v>
      </c>
      <c r="B22" s="200" t="s">
        <v>360</v>
      </c>
      <c r="C22" s="200" t="s">
        <v>296</v>
      </c>
      <c r="D22" s="145">
        <v>2649</v>
      </c>
      <c r="E22" s="23">
        <v>15</v>
      </c>
      <c r="F22" s="23">
        <v>15</v>
      </c>
      <c r="G22" s="23">
        <v>0</v>
      </c>
      <c r="H22" s="23">
        <v>0</v>
      </c>
      <c r="I22" s="23">
        <v>0</v>
      </c>
      <c r="J22" s="23">
        <v>0</v>
      </c>
      <c r="K22" s="31">
        <f t="shared" si="1"/>
        <v>30</v>
      </c>
      <c r="L22" s="78">
        <v>4.1666666666666666E-3</v>
      </c>
    </row>
    <row r="23" spans="1:12" s="3" customFormat="1" ht="14.4" x14ac:dyDescent="0.3">
      <c r="A23" s="21">
        <v>22</v>
      </c>
      <c r="B23" s="200" t="s">
        <v>358</v>
      </c>
      <c r="C23" s="200" t="s">
        <v>84</v>
      </c>
      <c r="D23" s="145">
        <v>3177</v>
      </c>
      <c r="E23" s="23">
        <v>15</v>
      </c>
      <c r="F23" s="23">
        <v>15</v>
      </c>
      <c r="G23" s="23">
        <v>0</v>
      </c>
      <c r="H23" s="23">
        <v>0</v>
      </c>
      <c r="I23" s="23">
        <v>0</v>
      </c>
      <c r="J23" s="23">
        <v>0</v>
      </c>
      <c r="K23" s="31">
        <f t="shared" si="1"/>
        <v>30</v>
      </c>
      <c r="L23" s="78">
        <v>4.1666666666666666E-3</v>
      </c>
    </row>
    <row r="24" spans="1:12" ht="14.4" x14ac:dyDescent="0.3">
      <c r="A24" s="21">
        <v>23</v>
      </c>
      <c r="B24" s="200" t="s">
        <v>213</v>
      </c>
      <c r="C24" s="200" t="s">
        <v>322</v>
      </c>
      <c r="D24" s="145">
        <v>3798</v>
      </c>
      <c r="E24" s="23">
        <v>15</v>
      </c>
      <c r="F24" s="23">
        <v>15</v>
      </c>
      <c r="G24" s="23">
        <v>0</v>
      </c>
      <c r="H24" s="23">
        <v>0</v>
      </c>
      <c r="I24" s="23">
        <v>0</v>
      </c>
      <c r="J24" s="23">
        <v>0</v>
      </c>
      <c r="K24" s="31">
        <f t="shared" si="1"/>
        <v>30</v>
      </c>
      <c r="L24" s="78">
        <v>4.1666666666666666E-3</v>
      </c>
    </row>
    <row r="25" spans="1:12" s="3" customFormat="1" ht="14.4" x14ac:dyDescent="0.3">
      <c r="A25" s="21">
        <v>24</v>
      </c>
      <c r="B25" s="200" t="s">
        <v>346</v>
      </c>
      <c r="C25" s="200" t="s">
        <v>347</v>
      </c>
      <c r="D25" s="145">
        <v>3833</v>
      </c>
      <c r="E25" s="23">
        <v>15</v>
      </c>
      <c r="F25" s="23">
        <v>15</v>
      </c>
      <c r="G25" s="23">
        <v>0</v>
      </c>
      <c r="H25" s="23">
        <v>0</v>
      </c>
      <c r="I25" s="23">
        <v>0</v>
      </c>
      <c r="J25" s="23">
        <v>0</v>
      </c>
      <c r="K25" s="31">
        <f t="shared" si="1"/>
        <v>30</v>
      </c>
      <c r="L25" s="78">
        <v>4.1666666666666666E-3</v>
      </c>
    </row>
    <row r="26" spans="1:12" s="3" customFormat="1" ht="14.4" x14ac:dyDescent="0.3">
      <c r="A26" s="21">
        <v>25</v>
      </c>
      <c r="B26" s="200" t="s">
        <v>362</v>
      </c>
      <c r="C26" s="200" t="s">
        <v>105</v>
      </c>
      <c r="D26" s="145">
        <v>4163</v>
      </c>
      <c r="E26" s="23">
        <v>15</v>
      </c>
      <c r="F26" s="23">
        <v>15</v>
      </c>
      <c r="G26" s="23">
        <v>0</v>
      </c>
      <c r="H26" s="23">
        <v>0</v>
      </c>
      <c r="I26" s="23">
        <v>0</v>
      </c>
      <c r="J26" s="23">
        <v>0</v>
      </c>
      <c r="K26" s="31">
        <f t="shared" si="1"/>
        <v>30</v>
      </c>
      <c r="L26" s="78">
        <v>4.1666666666666666E-3</v>
      </c>
    </row>
    <row r="27" spans="1:12" s="1" customFormat="1" ht="14.4" x14ac:dyDescent="0.3">
      <c r="A27" s="21">
        <v>26</v>
      </c>
      <c r="B27" s="200" t="s">
        <v>89</v>
      </c>
      <c r="C27" s="200" t="s">
        <v>364</v>
      </c>
      <c r="D27" s="145">
        <v>4782</v>
      </c>
      <c r="E27" s="23">
        <v>15</v>
      </c>
      <c r="F27" s="23">
        <v>15</v>
      </c>
      <c r="G27" s="23">
        <v>0</v>
      </c>
      <c r="H27" s="23">
        <v>0</v>
      </c>
      <c r="I27" s="23">
        <v>0</v>
      </c>
      <c r="J27" s="23">
        <v>0</v>
      </c>
      <c r="K27" s="31">
        <f t="shared" si="1"/>
        <v>30</v>
      </c>
      <c r="L27" s="78">
        <v>4.1666666666666666E-3</v>
      </c>
    </row>
    <row r="28" spans="1:12" s="3" customFormat="1" ht="14.4" x14ac:dyDescent="0.3">
      <c r="A28" s="21">
        <v>27</v>
      </c>
      <c r="B28" s="200" t="s">
        <v>365</v>
      </c>
      <c r="C28" s="200" t="s">
        <v>399</v>
      </c>
      <c r="D28" s="145">
        <v>5232</v>
      </c>
      <c r="E28" s="23">
        <v>15</v>
      </c>
      <c r="F28" s="23">
        <v>15</v>
      </c>
      <c r="G28" s="23">
        <v>0</v>
      </c>
      <c r="H28" s="23">
        <v>0</v>
      </c>
      <c r="I28" s="23">
        <v>0</v>
      </c>
      <c r="J28" s="23">
        <v>0</v>
      </c>
      <c r="K28" s="31">
        <f t="shared" si="1"/>
        <v>30</v>
      </c>
      <c r="L28" s="78">
        <v>4.1666666666666666E-3</v>
      </c>
    </row>
    <row r="29" spans="1:12" s="1" customFormat="1" ht="14.4" x14ac:dyDescent="0.3">
      <c r="A29" s="21">
        <v>28</v>
      </c>
      <c r="B29" s="200" t="s">
        <v>213</v>
      </c>
      <c r="C29" s="200" t="s">
        <v>329</v>
      </c>
      <c r="D29" s="145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1">
        <f t="shared" si="1"/>
        <v>0</v>
      </c>
      <c r="L29" s="78">
        <v>4.1666666666666666E-3</v>
      </c>
    </row>
    <row r="30" spans="1:12" s="3" customFormat="1" ht="14.4" x14ac:dyDescent="0.3">
      <c r="A30" s="36">
        <v>29</v>
      </c>
      <c r="B30" s="199"/>
      <c r="C30" s="199"/>
      <c r="D30" s="163"/>
      <c r="E30" s="39"/>
      <c r="F30" s="39"/>
      <c r="G30" s="39"/>
      <c r="H30" s="39"/>
      <c r="I30" s="39"/>
      <c r="J30" s="39"/>
      <c r="K30" s="135">
        <f t="shared" ref="K30:K38" si="2">SUM(E30:J30)</f>
        <v>0</v>
      </c>
      <c r="L30" s="211"/>
    </row>
    <row r="31" spans="1:12" s="1" customFormat="1" ht="14.4" x14ac:dyDescent="0.3">
      <c r="A31" s="36">
        <v>30</v>
      </c>
      <c r="B31" s="164"/>
      <c r="C31" s="164"/>
      <c r="D31" s="163"/>
      <c r="E31" s="39"/>
      <c r="F31" s="39"/>
      <c r="G31" s="39"/>
      <c r="H31" s="39"/>
      <c r="I31" s="39"/>
      <c r="J31" s="39"/>
      <c r="K31" s="135">
        <f t="shared" si="2"/>
        <v>0</v>
      </c>
      <c r="L31" s="211"/>
    </row>
    <row r="32" spans="1:12" s="3" customFormat="1" ht="14.4" x14ac:dyDescent="0.3">
      <c r="A32" s="36">
        <v>31</v>
      </c>
      <c r="B32" s="164"/>
      <c r="C32" s="164"/>
      <c r="D32" s="163"/>
      <c r="E32" s="39"/>
      <c r="F32" s="39"/>
      <c r="G32" s="39"/>
      <c r="H32" s="39"/>
      <c r="I32" s="39"/>
      <c r="J32" s="39"/>
      <c r="K32" s="135">
        <f t="shared" si="2"/>
        <v>0</v>
      </c>
      <c r="L32" s="211"/>
    </row>
    <row r="33" spans="1:12" ht="14.4" x14ac:dyDescent="0.3">
      <c r="A33" s="36">
        <v>32</v>
      </c>
      <c r="B33" s="164"/>
      <c r="C33" s="164"/>
      <c r="D33" s="163"/>
      <c r="E33" s="39"/>
      <c r="F33" s="39"/>
      <c r="G33" s="39"/>
      <c r="H33" s="39"/>
      <c r="I33" s="39"/>
      <c r="J33" s="39"/>
      <c r="K33" s="135">
        <f t="shared" si="2"/>
        <v>0</v>
      </c>
      <c r="L33" s="211"/>
    </row>
    <row r="34" spans="1:12" s="3" customFormat="1" ht="14.4" x14ac:dyDescent="0.3">
      <c r="A34" s="36">
        <v>33</v>
      </c>
      <c r="B34" s="164"/>
      <c r="C34" s="164"/>
      <c r="D34" s="163"/>
      <c r="E34" s="39"/>
      <c r="F34" s="39"/>
      <c r="G34" s="39"/>
      <c r="H34" s="39"/>
      <c r="I34" s="39"/>
      <c r="J34" s="39"/>
      <c r="K34" s="135">
        <f t="shared" si="2"/>
        <v>0</v>
      </c>
      <c r="L34" s="211"/>
    </row>
    <row r="35" spans="1:12" ht="14.4" x14ac:dyDescent="0.3">
      <c r="A35" s="36">
        <v>34</v>
      </c>
      <c r="B35" s="164"/>
      <c r="C35" s="164"/>
      <c r="D35" s="163"/>
      <c r="E35" s="39"/>
      <c r="F35" s="39"/>
      <c r="G35" s="39"/>
      <c r="H35" s="39"/>
      <c r="I35" s="39"/>
      <c r="J35" s="39"/>
      <c r="K35" s="135">
        <f t="shared" si="2"/>
        <v>0</v>
      </c>
      <c r="L35" s="211"/>
    </row>
    <row r="36" spans="1:12" s="3" customFormat="1" ht="14.4" x14ac:dyDescent="0.3">
      <c r="A36" s="36">
        <v>35</v>
      </c>
      <c r="B36" s="164"/>
      <c r="C36" s="164"/>
      <c r="D36" s="167"/>
      <c r="E36" s="39"/>
      <c r="F36" s="39"/>
      <c r="G36" s="39"/>
      <c r="H36" s="39"/>
      <c r="I36" s="39"/>
      <c r="J36" s="39"/>
      <c r="K36" s="135">
        <f t="shared" si="2"/>
        <v>0</v>
      </c>
      <c r="L36" s="211"/>
    </row>
    <row r="37" spans="1:12" ht="14.4" x14ac:dyDescent="0.3">
      <c r="A37" s="36">
        <v>36</v>
      </c>
      <c r="B37" s="164"/>
      <c r="C37" s="164"/>
      <c r="E37" s="39"/>
      <c r="F37" s="39"/>
      <c r="G37" s="39"/>
      <c r="H37" s="39"/>
      <c r="I37" s="39"/>
      <c r="J37" s="39"/>
      <c r="K37" s="135">
        <f t="shared" si="2"/>
        <v>0</v>
      </c>
      <c r="L37" s="211"/>
    </row>
    <row r="38" spans="1:12" s="3" customFormat="1" ht="14.4" x14ac:dyDescent="0.3">
      <c r="A38" s="2"/>
      <c r="B38" s="166"/>
      <c r="C38" s="166"/>
      <c r="D38" s="117"/>
      <c r="E38" s="15"/>
      <c r="F38" s="15"/>
      <c r="G38" s="15"/>
      <c r="H38" s="15"/>
      <c r="I38" s="15"/>
      <c r="J38" s="15"/>
      <c r="K38" s="135">
        <f t="shared" si="2"/>
        <v>0</v>
      </c>
      <c r="L38" s="212"/>
    </row>
  </sheetData>
  <sortState xmlns:xlrd2="http://schemas.microsoft.com/office/spreadsheetml/2017/richdata2" ref="A2:L29">
    <sortCondition descending="1" ref="K2:K29"/>
    <sortCondition ref="L2:L29"/>
    <sortCondition ref="D2:D29"/>
  </sortState>
  <printOptions headings="1" gridLines="1"/>
  <pageMargins left="0.7" right="0.7" top="0.75" bottom="0.75" header="0.3" footer="0.3"/>
  <pageSetup scale="93" fitToHeight="0" orientation="landscape" horizontalDpi="4294967293" r:id="rId1"/>
  <headerFooter>
    <oddHeader>&amp;COpen Day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38"/>
  <sheetViews>
    <sheetView view="pageLayout" topLeftCell="A10" zoomScaleNormal="100" workbookViewId="0">
      <selection activeCell="B2" sqref="B2:C29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4" customWidth="1"/>
    <col min="12" max="12" width="9.69921875" style="117" customWidth="1"/>
  </cols>
  <sheetData>
    <row r="1" spans="1:12" s="5" customFormat="1" ht="14.4" x14ac:dyDescent="0.3">
      <c r="A1" s="33"/>
      <c r="B1" s="41" t="s">
        <v>0</v>
      </c>
      <c r="C1" s="41" t="s">
        <v>1</v>
      </c>
      <c r="D1" s="125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189" t="s">
        <v>155</v>
      </c>
      <c r="K1" s="42" t="s">
        <v>8</v>
      </c>
      <c r="L1" s="125" t="s">
        <v>9</v>
      </c>
    </row>
    <row r="2" spans="1:12" s="1" customFormat="1" ht="14.4" x14ac:dyDescent="0.3">
      <c r="A2" s="36">
        <v>1</v>
      </c>
      <c r="B2" s="200" t="s">
        <v>89</v>
      </c>
      <c r="C2" s="200" t="s">
        <v>164</v>
      </c>
      <c r="D2" s="163"/>
      <c r="E2" s="39"/>
      <c r="F2" s="39"/>
      <c r="G2" s="39"/>
      <c r="H2" s="39"/>
      <c r="I2" s="39"/>
      <c r="J2" s="39"/>
      <c r="K2" s="135">
        <f>SUM(E2:J2)</f>
        <v>0</v>
      </c>
      <c r="L2" s="163"/>
    </row>
    <row r="3" spans="1:12" s="3" customFormat="1" ht="14.4" x14ac:dyDescent="0.3">
      <c r="A3" s="36">
        <v>2</v>
      </c>
      <c r="B3" s="200" t="s">
        <v>360</v>
      </c>
      <c r="C3" s="200" t="s">
        <v>296</v>
      </c>
      <c r="D3" s="163"/>
      <c r="E3" s="39"/>
      <c r="F3" s="39"/>
      <c r="G3" s="39"/>
      <c r="H3" s="39"/>
      <c r="I3" s="39"/>
      <c r="J3" s="39"/>
      <c r="K3" s="135">
        <f t="shared" ref="K3:K38" si="0">SUM(E3:J3)</f>
        <v>0</v>
      </c>
      <c r="L3" s="163"/>
    </row>
    <row r="4" spans="1:12" s="1" customFormat="1" ht="14.4" x14ac:dyDescent="0.3">
      <c r="A4" s="36">
        <v>3</v>
      </c>
      <c r="B4" s="200" t="s">
        <v>365</v>
      </c>
      <c r="C4" s="200" t="s">
        <v>366</v>
      </c>
      <c r="D4" s="163"/>
      <c r="E4" s="39"/>
      <c r="F4" s="39"/>
      <c r="G4" s="39"/>
      <c r="H4" s="39"/>
      <c r="I4" s="39"/>
      <c r="J4" s="39"/>
      <c r="K4" s="135">
        <f t="shared" si="0"/>
        <v>0</v>
      </c>
      <c r="L4" s="163"/>
    </row>
    <row r="5" spans="1:12" s="3" customFormat="1" ht="14.4" x14ac:dyDescent="0.3">
      <c r="A5" s="36">
        <v>4</v>
      </c>
      <c r="B5" s="200" t="s">
        <v>95</v>
      </c>
      <c r="C5" s="200" t="s">
        <v>99</v>
      </c>
      <c r="D5" s="163"/>
      <c r="E5" s="39"/>
      <c r="F5" s="39"/>
      <c r="G5" s="39"/>
      <c r="H5" s="39"/>
      <c r="I5" s="39"/>
      <c r="J5" s="39"/>
      <c r="K5" s="135">
        <f t="shared" si="0"/>
        <v>0</v>
      </c>
      <c r="L5" s="163"/>
    </row>
    <row r="6" spans="1:12" s="1" customFormat="1" ht="14.4" x14ac:dyDescent="0.3">
      <c r="A6" s="36">
        <v>5</v>
      </c>
      <c r="B6" s="200" t="s">
        <v>358</v>
      </c>
      <c r="C6" s="200" t="s">
        <v>84</v>
      </c>
      <c r="D6" s="163"/>
      <c r="E6" s="39"/>
      <c r="F6" s="39"/>
      <c r="G6" s="39"/>
      <c r="H6" s="39"/>
      <c r="I6" s="39"/>
      <c r="J6" s="39"/>
      <c r="K6" s="135">
        <f t="shared" si="0"/>
        <v>0</v>
      </c>
      <c r="L6" s="163"/>
    </row>
    <row r="7" spans="1:12" s="3" customFormat="1" ht="14.4" x14ac:dyDescent="0.3">
      <c r="A7" s="36">
        <v>6</v>
      </c>
      <c r="B7" s="200" t="s">
        <v>346</v>
      </c>
      <c r="C7" s="200" t="s">
        <v>348</v>
      </c>
      <c r="D7" s="163"/>
      <c r="E7" s="39"/>
      <c r="F7" s="39"/>
      <c r="G7" s="39"/>
      <c r="H7" s="39"/>
      <c r="I7" s="39"/>
      <c r="J7" s="39"/>
      <c r="K7" s="135">
        <f t="shared" si="0"/>
        <v>0</v>
      </c>
      <c r="L7" s="163"/>
    </row>
    <row r="8" spans="1:12" s="1" customFormat="1" ht="14.4" x14ac:dyDescent="0.3">
      <c r="A8" s="36">
        <v>7</v>
      </c>
      <c r="B8" s="200" t="s">
        <v>213</v>
      </c>
      <c r="C8" s="200" t="s">
        <v>329</v>
      </c>
      <c r="D8" s="163"/>
      <c r="E8" s="39"/>
      <c r="F8" s="39"/>
      <c r="G8" s="39"/>
      <c r="H8" s="39"/>
      <c r="I8" s="39"/>
      <c r="J8" s="39"/>
      <c r="K8" s="135">
        <f t="shared" si="0"/>
        <v>0</v>
      </c>
      <c r="L8" s="163"/>
    </row>
    <row r="9" spans="1:12" s="3" customFormat="1" ht="14.4" x14ac:dyDescent="0.3">
      <c r="A9" s="36">
        <v>8</v>
      </c>
      <c r="B9" s="200" t="s">
        <v>39</v>
      </c>
      <c r="C9" s="200" t="s">
        <v>236</v>
      </c>
      <c r="D9" s="163"/>
      <c r="E9" s="39"/>
      <c r="F9" s="39"/>
      <c r="G9" s="39"/>
      <c r="H9" s="39"/>
      <c r="I9" s="39"/>
      <c r="J9" s="39"/>
      <c r="K9" s="135">
        <f t="shared" si="0"/>
        <v>0</v>
      </c>
      <c r="L9" s="163"/>
    </row>
    <row r="10" spans="1:12" s="1" customFormat="1" ht="14.4" x14ac:dyDescent="0.3">
      <c r="A10" s="36">
        <v>9</v>
      </c>
      <c r="B10" s="200" t="s">
        <v>225</v>
      </c>
      <c r="C10" s="200" t="s">
        <v>380</v>
      </c>
      <c r="D10" s="163"/>
      <c r="E10" s="39"/>
      <c r="F10" s="39"/>
      <c r="G10" s="39"/>
      <c r="H10" s="39"/>
      <c r="I10" s="39"/>
      <c r="J10" s="39"/>
      <c r="K10" s="135">
        <f t="shared" si="0"/>
        <v>0</v>
      </c>
      <c r="L10" s="163"/>
    </row>
    <row r="11" spans="1:12" s="3" customFormat="1" ht="14.4" x14ac:dyDescent="0.3">
      <c r="A11" s="36">
        <v>10</v>
      </c>
      <c r="B11" s="200" t="s">
        <v>44</v>
      </c>
      <c r="C11" s="200" t="s">
        <v>244</v>
      </c>
      <c r="D11" s="163"/>
      <c r="E11" s="39"/>
      <c r="F11" s="39"/>
      <c r="G11" s="39"/>
      <c r="H11" s="39"/>
      <c r="I11" s="39"/>
      <c r="J11" s="39"/>
      <c r="K11" s="135">
        <f t="shared" si="0"/>
        <v>0</v>
      </c>
      <c r="L11" s="163"/>
    </row>
    <row r="12" spans="1:12" s="1" customFormat="1" ht="14.4" x14ac:dyDescent="0.3">
      <c r="A12" s="36">
        <v>11</v>
      </c>
      <c r="B12" s="200" t="s">
        <v>211</v>
      </c>
      <c r="C12" s="200" t="s">
        <v>212</v>
      </c>
      <c r="D12" s="163"/>
      <c r="E12" s="39"/>
      <c r="F12" s="39"/>
      <c r="G12" s="39"/>
      <c r="H12" s="39"/>
      <c r="I12" s="39"/>
      <c r="J12" s="39"/>
      <c r="K12" s="135">
        <f t="shared" si="0"/>
        <v>0</v>
      </c>
      <c r="L12" s="163"/>
    </row>
    <row r="13" spans="1:12" s="3" customFormat="1" ht="14.4" x14ac:dyDescent="0.3">
      <c r="A13" s="36">
        <v>12</v>
      </c>
      <c r="B13" s="200" t="s">
        <v>29</v>
      </c>
      <c r="C13" s="200" t="s">
        <v>30</v>
      </c>
      <c r="D13" s="163"/>
      <c r="E13" s="39"/>
      <c r="F13" s="39"/>
      <c r="G13" s="39"/>
      <c r="H13" s="39"/>
      <c r="I13" s="39"/>
      <c r="J13" s="39"/>
      <c r="K13" s="135">
        <f t="shared" si="0"/>
        <v>0</v>
      </c>
      <c r="L13" s="163"/>
    </row>
    <row r="14" spans="1:12" s="1" customFormat="1" ht="14.4" x14ac:dyDescent="0.3">
      <c r="A14" s="36">
        <v>13</v>
      </c>
      <c r="B14" s="200" t="s">
        <v>362</v>
      </c>
      <c r="C14" s="200" t="s">
        <v>363</v>
      </c>
      <c r="D14" s="163"/>
      <c r="E14" s="39"/>
      <c r="F14" s="39"/>
      <c r="G14" s="39"/>
      <c r="H14" s="39"/>
      <c r="I14" s="39"/>
      <c r="J14" s="39"/>
      <c r="K14" s="135">
        <f t="shared" si="0"/>
        <v>0</v>
      </c>
      <c r="L14" s="163"/>
    </row>
    <row r="15" spans="1:12" s="3" customFormat="1" ht="14.4" x14ac:dyDescent="0.3">
      <c r="A15" s="36">
        <v>14</v>
      </c>
      <c r="B15" s="200" t="s">
        <v>358</v>
      </c>
      <c r="C15" s="200" t="s">
        <v>359</v>
      </c>
      <c r="D15" s="163"/>
      <c r="E15" s="39"/>
      <c r="F15" s="39"/>
      <c r="G15" s="39"/>
      <c r="H15" s="39"/>
      <c r="I15" s="39"/>
      <c r="J15" s="39"/>
      <c r="K15" s="135">
        <f t="shared" si="0"/>
        <v>0</v>
      </c>
      <c r="L15" s="163"/>
    </row>
    <row r="16" spans="1:12" s="1" customFormat="1" ht="14.4" x14ac:dyDescent="0.3">
      <c r="A16" s="36">
        <v>15</v>
      </c>
      <c r="B16" s="200" t="s">
        <v>89</v>
      </c>
      <c r="C16" s="200" t="s">
        <v>364</v>
      </c>
      <c r="D16" s="163"/>
      <c r="E16" s="39"/>
      <c r="F16" s="39"/>
      <c r="G16" s="39"/>
      <c r="H16" s="39"/>
      <c r="I16" s="39"/>
      <c r="J16" s="39"/>
      <c r="K16" s="135">
        <f t="shared" si="0"/>
        <v>0</v>
      </c>
      <c r="L16" s="163"/>
    </row>
    <row r="17" spans="1:12" s="3" customFormat="1" ht="14.4" x14ac:dyDescent="0.3">
      <c r="A17" s="36">
        <v>16</v>
      </c>
      <c r="B17" s="200" t="s">
        <v>39</v>
      </c>
      <c r="C17" s="200" t="s">
        <v>41</v>
      </c>
      <c r="D17" s="163"/>
      <c r="E17" s="39"/>
      <c r="F17" s="39"/>
      <c r="G17" s="39"/>
      <c r="H17" s="39"/>
      <c r="I17" s="39"/>
      <c r="J17" s="39"/>
      <c r="K17" s="135">
        <f t="shared" si="0"/>
        <v>0</v>
      </c>
      <c r="L17" s="163"/>
    </row>
    <row r="18" spans="1:12" s="1" customFormat="1" ht="14.4" x14ac:dyDescent="0.3">
      <c r="A18" s="36">
        <v>17</v>
      </c>
      <c r="B18" s="200" t="s">
        <v>44</v>
      </c>
      <c r="C18" s="200" t="s">
        <v>45</v>
      </c>
      <c r="D18" s="163"/>
      <c r="E18" s="39"/>
      <c r="F18" s="39"/>
      <c r="G18" s="39"/>
      <c r="H18" s="39"/>
      <c r="I18" s="39"/>
      <c r="J18" s="39"/>
      <c r="K18" s="135">
        <f t="shared" si="0"/>
        <v>0</v>
      </c>
      <c r="L18" s="163"/>
    </row>
    <row r="19" spans="1:12" s="3" customFormat="1" ht="14.4" x14ac:dyDescent="0.3">
      <c r="A19" s="36">
        <v>18</v>
      </c>
      <c r="B19" s="200" t="s">
        <v>365</v>
      </c>
      <c r="C19" s="200" t="s">
        <v>399</v>
      </c>
      <c r="D19" s="163"/>
      <c r="E19" s="39"/>
      <c r="F19" s="39"/>
      <c r="G19" s="39"/>
      <c r="H19" s="39"/>
      <c r="I19" s="39"/>
      <c r="J19" s="39"/>
      <c r="K19" s="135">
        <f t="shared" si="0"/>
        <v>0</v>
      </c>
      <c r="L19" s="163"/>
    </row>
    <row r="20" spans="1:12" ht="14.4" x14ac:dyDescent="0.3">
      <c r="A20" s="36">
        <v>19</v>
      </c>
      <c r="B20" s="200" t="s">
        <v>346</v>
      </c>
      <c r="C20" s="200" t="s">
        <v>347</v>
      </c>
      <c r="D20" s="163"/>
      <c r="E20" s="39"/>
      <c r="F20" s="39"/>
      <c r="G20" s="39"/>
      <c r="H20" s="39"/>
      <c r="I20" s="39"/>
      <c r="J20" s="39"/>
      <c r="K20" s="135">
        <f t="shared" si="0"/>
        <v>0</v>
      </c>
      <c r="L20" s="163"/>
    </row>
    <row r="21" spans="1:12" s="3" customFormat="1" ht="14.4" x14ac:dyDescent="0.3">
      <c r="A21" s="36">
        <v>20</v>
      </c>
      <c r="B21" s="200" t="s">
        <v>95</v>
      </c>
      <c r="C21" s="200" t="s">
        <v>308</v>
      </c>
      <c r="D21" s="163"/>
      <c r="E21" s="39"/>
      <c r="F21" s="39"/>
      <c r="G21" s="39"/>
      <c r="H21" s="39"/>
      <c r="I21" s="39"/>
      <c r="J21" s="39"/>
      <c r="K21" s="135">
        <f t="shared" si="0"/>
        <v>0</v>
      </c>
      <c r="L21" s="163"/>
    </row>
    <row r="22" spans="1:12" ht="14.4" x14ac:dyDescent="0.3">
      <c r="A22" s="36">
        <v>21</v>
      </c>
      <c r="B22" s="200" t="s">
        <v>29</v>
      </c>
      <c r="C22" s="200" t="s">
        <v>63</v>
      </c>
      <c r="D22" s="163"/>
      <c r="E22" s="39"/>
      <c r="F22" s="39"/>
      <c r="G22" s="39"/>
      <c r="H22" s="39"/>
      <c r="I22" s="39"/>
      <c r="J22" s="39"/>
      <c r="K22" s="135">
        <f t="shared" si="0"/>
        <v>0</v>
      </c>
      <c r="L22" s="163"/>
    </row>
    <row r="23" spans="1:12" s="3" customFormat="1" ht="14.4" x14ac:dyDescent="0.3">
      <c r="A23" s="36">
        <v>22</v>
      </c>
      <c r="B23" s="200" t="s">
        <v>303</v>
      </c>
      <c r="C23" s="200" t="s">
        <v>379</v>
      </c>
      <c r="D23" s="163"/>
      <c r="E23" s="39"/>
      <c r="F23" s="39"/>
      <c r="G23" s="39"/>
      <c r="H23" s="39"/>
      <c r="I23" s="39"/>
      <c r="J23" s="39"/>
      <c r="K23" s="135">
        <f t="shared" si="0"/>
        <v>0</v>
      </c>
      <c r="L23" s="163"/>
    </row>
    <row r="24" spans="1:12" ht="14.4" x14ac:dyDescent="0.3">
      <c r="A24" s="36">
        <v>23</v>
      </c>
      <c r="B24" s="200" t="s">
        <v>213</v>
      </c>
      <c r="C24" s="200" t="s">
        <v>322</v>
      </c>
      <c r="D24" s="163"/>
      <c r="E24" s="39"/>
      <c r="F24" s="39"/>
      <c r="G24" s="39"/>
      <c r="H24" s="39"/>
      <c r="I24" s="39"/>
      <c r="J24" s="39"/>
      <c r="K24" s="135">
        <f t="shared" si="0"/>
        <v>0</v>
      </c>
      <c r="L24" s="163"/>
    </row>
    <row r="25" spans="1:12" s="3" customFormat="1" ht="14.4" x14ac:dyDescent="0.3">
      <c r="A25" s="36">
        <v>24</v>
      </c>
      <c r="B25" s="200" t="s">
        <v>361</v>
      </c>
      <c r="C25" s="200" t="s">
        <v>381</v>
      </c>
      <c r="D25" s="163"/>
      <c r="E25" s="39"/>
      <c r="F25" s="39"/>
      <c r="G25" s="39"/>
      <c r="H25" s="39"/>
      <c r="I25" s="39"/>
      <c r="J25" s="39"/>
      <c r="K25" s="135">
        <f t="shared" si="0"/>
        <v>0</v>
      </c>
      <c r="L25" s="163"/>
    </row>
    <row r="26" spans="1:12" s="3" customFormat="1" ht="14.4" x14ac:dyDescent="0.3">
      <c r="A26" s="36">
        <v>25</v>
      </c>
      <c r="B26" s="200" t="s">
        <v>362</v>
      </c>
      <c r="C26" s="200" t="s">
        <v>105</v>
      </c>
      <c r="D26" s="163"/>
      <c r="E26" s="39"/>
      <c r="F26" s="39"/>
      <c r="G26" s="39"/>
      <c r="H26" s="39"/>
      <c r="I26" s="39"/>
      <c r="J26" s="39"/>
      <c r="K26" s="135">
        <f t="shared" si="0"/>
        <v>0</v>
      </c>
      <c r="L26" s="163"/>
    </row>
    <row r="27" spans="1:12" s="1" customFormat="1" ht="14.4" x14ac:dyDescent="0.3">
      <c r="A27" s="36">
        <v>26</v>
      </c>
      <c r="B27" s="200" t="s">
        <v>402</v>
      </c>
      <c r="C27" s="200" t="s">
        <v>403</v>
      </c>
      <c r="D27" s="163"/>
      <c r="E27" s="39"/>
      <c r="F27" s="39"/>
      <c r="G27" s="39"/>
      <c r="H27" s="39"/>
      <c r="I27" s="39"/>
      <c r="J27" s="39"/>
      <c r="K27" s="135">
        <f t="shared" si="0"/>
        <v>0</v>
      </c>
      <c r="L27" s="163"/>
    </row>
    <row r="28" spans="1:12" s="3" customFormat="1" ht="14.4" x14ac:dyDescent="0.3">
      <c r="A28" s="36">
        <v>27</v>
      </c>
      <c r="B28" s="200" t="s">
        <v>225</v>
      </c>
      <c r="C28" s="200" t="s">
        <v>222</v>
      </c>
      <c r="D28" s="163"/>
      <c r="E28" s="39"/>
      <c r="F28" s="39"/>
      <c r="G28" s="39"/>
      <c r="H28" s="39"/>
      <c r="I28" s="39"/>
      <c r="J28" s="39"/>
      <c r="K28" s="135">
        <f t="shared" si="0"/>
        <v>0</v>
      </c>
      <c r="L28" s="163"/>
    </row>
    <row r="29" spans="1:12" s="1" customFormat="1" ht="14.4" x14ac:dyDescent="0.3">
      <c r="A29" s="36">
        <v>28</v>
      </c>
      <c r="B29" s="200" t="s">
        <v>354</v>
      </c>
      <c r="C29" s="200" t="s">
        <v>333</v>
      </c>
      <c r="D29" s="163"/>
      <c r="E29" s="39"/>
      <c r="F29" s="39"/>
      <c r="G29" s="39"/>
      <c r="H29" s="39"/>
      <c r="I29" s="39"/>
      <c r="J29" s="39"/>
      <c r="K29" s="135">
        <f t="shared" si="0"/>
        <v>0</v>
      </c>
      <c r="L29" s="163"/>
    </row>
    <row r="30" spans="1:12" s="3" customFormat="1" ht="14.4" x14ac:dyDescent="0.3">
      <c r="A30" s="36">
        <v>29</v>
      </c>
      <c r="B30" s="199" t="s">
        <v>323</v>
      </c>
      <c r="C30" s="199" t="s">
        <v>304</v>
      </c>
      <c r="D30" s="163"/>
      <c r="E30" s="39"/>
      <c r="F30" s="39"/>
      <c r="G30" s="39"/>
      <c r="H30" s="39"/>
      <c r="I30" s="39"/>
      <c r="J30" s="39"/>
      <c r="K30" s="135">
        <f t="shared" si="0"/>
        <v>0</v>
      </c>
      <c r="L30" s="163"/>
    </row>
    <row r="31" spans="1:12" s="1" customFormat="1" ht="14.4" x14ac:dyDescent="0.3">
      <c r="A31" s="36">
        <v>30</v>
      </c>
      <c r="B31" s="164"/>
      <c r="C31" s="164"/>
      <c r="D31" s="163"/>
      <c r="E31" s="39"/>
      <c r="F31" s="39"/>
      <c r="G31" s="39"/>
      <c r="H31" s="39"/>
      <c r="I31" s="39"/>
      <c r="J31" s="39"/>
      <c r="K31" s="135">
        <f t="shared" si="0"/>
        <v>0</v>
      </c>
      <c r="L31" s="163"/>
    </row>
    <row r="32" spans="1:12" s="3" customFormat="1" ht="14.4" x14ac:dyDescent="0.3">
      <c r="A32" s="36">
        <v>31</v>
      </c>
      <c r="B32" s="164"/>
      <c r="C32" s="164"/>
      <c r="D32" s="163"/>
      <c r="E32" s="39"/>
      <c r="F32" s="39"/>
      <c r="G32" s="39"/>
      <c r="H32" s="39"/>
      <c r="I32" s="39"/>
      <c r="J32" s="39"/>
      <c r="K32" s="135">
        <f t="shared" si="0"/>
        <v>0</v>
      </c>
      <c r="L32" s="163"/>
    </row>
    <row r="33" spans="1:12" ht="14.4" x14ac:dyDescent="0.3">
      <c r="A33" s="36">
        <v>32</v>
      </c>
      <c r="B33" s="164"/>
      <c r="C33" s="164"/>
      <c r="D33" s="163"/>
      <c r="E33" s="39"/>
      <c r="F33" s="39"/>
      <c r="G33" s="39"/>
      <c r="H33" s="39"/>
      <c r="I33" s="39"/>
      <c r="J33" s="39"/>
      <c r="K33" s="135">
        <f t="shared" si="0"/>
        <v>0</v>
      </c>
      <c r="L33" s="163"/>
    </row>
    <row r="34" spans="1:12" s="3" customFormat="1" ht="14.4" x14ac:dyDescent="0.3">
      <c r="A34" s="36">
        <v>33</v>
      </c>
      <c r="B34" s="164"/>
      <c r="C34" s="164"/>
      <c r="D34" s="163"/>
      <c r="E34" s="39"/>
      <c r="F34" s="39"/>
      <c r="G34" s="39"/>
      <c r="H34" s="39"/>
      <c r="I34" s="39"/>
      <c r="J34" s="39"/>
      <c r="K34" s="135">
        <f t="shared" si="0"/>
        <v>0</v>
      </c>
      <c r="L34" s="163"/>
    </row>
    <row r="35" spans="1:12" ht="14.4" x14ac:dyDescent="0.3">
      <c r="A35" s="36">
        <v>34</v>
      </c>
      <c r="B35" s="164"/>
      <c r="C35" s="164"/>
      <c r="D35" s="163"/>
      <c r="E35" s="39"/>
      <c r="F35" s="39"/>
      <c r="G35" s="39"/>
      <c r="H35" s="39"/>
      <c r="I35" s="39"/>
      <c r="J35" s="39"/>
      <c r="K35" s="135">
        <f t="shared" si="0"/>
        <v>0</v>
      </c>
      <c r="L35" s="163"/>
    </row>
    <row r="36" spans="1:12" s="3" customFormat="1" ht="14.4" x14ac:dyDescent="0.3">
      <c r="A36" s="36">
        <v>35</v>
      </c>
      <c r="B36" s="164"/>
      <c r="C36" s="164"/>
      <c r="D36" s="163"/>
      <c r="E36" s="39"/>
      <c r="F36" s="39"/>
      <c r="G36" s="39"/>
      <c r="H36" s="39"/>
      <c r="I36" s="39"/>
      <c r="J36" s="39"/>
      <c r="K36" s="135">
        <f t="shared" si="0"/>
        <v>0</v>
      </c>
      <c r="L36" s="163"/>
    </row>
    <row r="37" spans="1:12" ht="14.4" x14ac:dyDescent="0.3">
      <c r="A37" s="36">
        <v>36</v>
      </c>
      <c r="B37" s="164"/>
      <c r="C37" s="164"/>
      <c r="D37" s="163"/>
      <c r="E37" s="39"/>
      <c r="F37" s="39"/>
      <c r="G37" s="39"/>
      <c r="H37" s="39"/>
      <c r="I37" s="39"/>
      <c r="J37" s="39"/>
      <c r="K37" s="135">
        <f t="shared" si="0"/>
        <v>0</v>
      </c>
      <c r="L37" s="163"/>
    </row>
    <row r="38" spans="1:12" s="3" customFormat="1" ht="14.4" x14ac:dyDescent="0.3">
      <c r="A38" s="2"/>
      <c r="B38" s="166"/>
      <c r="C38" s="166"/>
      <c r="D38" s="167"/>
      <c r="E38" s="15"/>
      <c r="F38" s="15"/>
      <c r="G38" s="15"/>
      <c r="H38" s="15"/>
      <c r="I38" s="15"/>
      <c r="J38" s="15"/>
      <c r="K38" s="135">
        <f t="shared" si="0"/>
        <v>0</v>
      </c>
      <c r="L38" s="167"/>
    </row>
  </sheetData>
  <sortState xmlns:xlrd2="http://schemas.microsoft.com/office/spreadsheetml/2017/richdata2" ref="A2:X23">
    <sortCondition descending="1" ref="K2:K23"/>
    <sortCondition ref="L2:L23"/>
    <sortCondition ref="D2:D23"/>
  </sortState>
  <printOptions headings="1" gridLines="1"/>
  <pageMargins left="0.7" right="0.7" top="0.75" bottom="0.75" header="0.3" footer="0.3"/>
  <pageSetup scale="93" fitToHeight="0" orientation="landscape" r:id="rId1"/>
  <headerFooter>
    <oddHeader>&amp;COpen Day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R1048557"/>
  <sheetViews>
    <sheetView view="pageLayout" zoomScale="70" zoomScaleNormal="70" zoomScalePageLayoutView="70" workbookViewId="0">
      <selection activeCell="L28" sqref="L28"/>
    </sheetView>
  </sheetViews>
  <sheetFormatPr defaultRowHeight="14.4" x14ac:dyDescent="0.3"/>
  <cols>
    <col min="1" max="1" width="5" style="51" customWidth="1"/>
    <col min="2" max="2" width="17.69921875" customWidth="1"/>
    <col min="4" max="5" width="9" style="237"/>
    <col min="6" max="6" width="8.69921875" style="117"/>
    <col min="7" max="7" width="11.5" style="117" customWidth="1"/>
    <col min="8" max="8" width="11.59765625" style="241" customWidth="1"/>
    <col min="9" max="9" width="11.59765625" customWidth="1"/>
    <col min="10" max="11" width="11.5" customWidth="1"/>
    <col min="12" max="12" width="12.19921875" customWidth="1"/>
    <col min="13" max="13" width="11.19921875" style="14" customWidth="1"/>
    <col min="14" max="14" width="13.3984375" style="213" customWidth="1"/>
    <col min="15" max="15" width="10.8984375" style="220" customWidth="1"/>
    <col min="16" max="16" width="10.8984375" style="134" customWidth="1"/>
    <col min="17" max="17" width="10.5" style="117" customWidth="1"/>
    <col min="18" max="18" width="10.8984375" style="228" customWidth="1"/>
  </cols>
  <sheetData>
    <row r="1" spans="1:18" s="5" customFormat="1" x14ac:dyDescent="0.3">
      <c r="A1" s="51"/>
      <c r="B1" s="56" t="s">
        <v>0</v>
      </c>
      <c r="C1" s="56" t="s">
        <v>1</v>
      </c>
      <c r="D1" s="242" t="s">
        <v>10</v>
      </c>
      <c r="E1" s="242" t="s">
        <v>11</v>
      </c>
      <c r="F1" s="127" t="s">
        <v>17</v>
      </c>
      <c r="G1" s="127" t="s">
        <v>178</v>
      </c>
      <c r="H1" s="239" t="s">
        <v>12</v>
      </c>
      <c r="I1" s="109" t="s">
        <v>13</v>
      </c>
      <c r="J1" s="56" t="s">
        <v>14</v>
      </c>
      <c r="K1" s="56" t="s">
        <v>18</v>
      </c>
      <c r="L1" s="56" t="s">
        <v>179</v>
      </c>
      <c r="M1" s="108" t="s">
        <v>19</v>
      </c>
      <c r="N1" s="224" t="s">
        <v>15</v>
      </c>
      <c r="O1" s="226" t="s">
        <v>16</v>
      </c>
      <c r="P1" s="133" t="s">
        <v>20</v>
      </c>
      <c r="Q1" s="127" t="s">
        <v>180</v>
      </c>
      <c r="R1" s="227" t="s">
        <v>9</v>
      </c>
    </row>
    <row r="2" spans="1:18" s="12" customFormat="1" x14ac:dyDescent="0.3">
      <c r="A2" s="21">
        <v>1</v>
      </c>
      <c r="B2" s="200" t="s">
        <v>365</v>
      </c>
      <c r="C2" s="200" t="s">
        <v>366</v>
      </c>
      <c r="D2" s="244">
        <f>VLOOKUP('OPEN AVG'!C4,'OPEN 1'!$C$2:$D$35,2,FALSE)</f>
        <v>10170</v>
      </c>
      <c r="E2" s="243">
        <f>VLOOKUP(C2,'OPEN 2'!$C$2:$D$37,2,FALSE)</f>
        <v>2682</v>
      </c>
      <c r="F2" s="169">
        <f>VLOOKUP(C2,'OPEN 3'!$C$2:$D$37,2,FALSE)</f>
        <v>0</v>
      </c>
      <c r="G2" s="132"/>
      <c r="H2" s="240">
        <f t="shared" ref="H2:H29" si="0">SUM(D2:G2)</f>
        <v>12852</v>
      </c>
      <c r="I2" s="171">
        <f>VLOOKUP(C2,'OPEN 1'!$C$2:$K$35,9,FALSE)</f>
        <v>75</v>
      </c>
      <c r="J2" s="31">
        <f>VLOOKUP(C2,'OPEN 2'!$C$2:$K$37,9,FALSE)</f>
        <v>75</v>
      </c>
      <c r="K2" s="31">
        <f>VLOOKUP(C2,'OPEN 3'!$C$2:$K$37,9,FALSE)</f>
        <v>0</v>
      </c>
      <c r="L2" s="31"/>
      <c r="M2" s="31">
        <f t="shared" ref="M2:M29" si="1">SUM(I2:L2)</f>
        <v>150</v>
      </c>
      <c r="N2" s="225">
        <v>2.1392361111111109E-3</v>
      </c>
      <c r="O2" s="225">
        <f>VLOOKUP(C2,'OPEN 2'!$C$2:$L$37,10,FALSE)</f>
        <v>1.7351851851851853E-3</v>
      </c>
      <c r="P2" s="132">
        <f>VLOOKUP(C2,'OPEN 3'!$C$2:$L$37,10,FALSE)</f>
        <v>0</v>
      </c>
      <c r="Q2" s="132"/>
      <c r="R2" s="225">
        <f t="shared" ref="R2:R29" si="2">SUM(N2:Q2)</f>
        <v>3.8744212962962959E-3</v>
      </c>
    </row>
    <row r="3" spans="1:18" s="13" customFormat="1" x14ac:dyDescent="0.3">
      <c r="A3" s="21">
        <v>2</v>
      </c>
      <c r="B3" s="200" t="s">
        <v>95</v>
      </c>
      <c r="C3" s="200" t="s">
        <v>99</v>
      </c>
      <c r="D3" s="244">
        <f>VLOOKUP('OPEN AVG'!C5,'OPEN 1'!$C$2:$D$35,2,FALSE)</f>
        <v>3796</v>
      </c>
      <c r="E3" s="243">
        <f>VLOOKUP(C3,'OPEN 2'!$C$2:$D$37,2,FALSE)</f>
        <v>3971</v>
      </c>
      <c r="F3" s="169">
        <f>VLOOKUP(C3,'OPEN 3'!$C$2:$D$37,2,FALSE)</f>
        <v>0</v>
      </c>
      <c r="G3" s="132"/>
      <c r="H3" s="240">
        <f t="shared" si="0"/>
        <v>7767</v>
      </c>
      <c r="I3" s="171">
        <f>VLOOKUP(C3,'OPEN 1'!$C$2:$K$35,9,FALSE)</f>
        <v>75</v>
      </c>
      <c r="J3" s="31">
        <f>VLOOKUP(C3,'OPEN 2'!$C$2:$K$37,9,FALSE)</f>
        <v>75</v>
      </c>
      <c r="K3" s="31">
        <f>VLOOKUP(C3,'OPEN 3'!$C$2:$K$37,9,FALSE)</f>
        <v>0</v>
      </c>
      <c r="L3" s="31"/>
      <c r="M3" s="31">
        <f t="shared" si="1"/>
        <v>150</v>
      </c>
      <c r="N3" s="225">
        <f>VLOOKUP(C3,'OPEN 1'!$C$2:$L$35,10,FALSE)</f>
        <v>2.2864583333333335E-3</v>
      </c>
      <c r="O3" s="225">
        <f>VLOOKUP(C3,'OPEN 2'!$C$2:$L$37,10,FALSE)</f>
        <v>2.2475694444444444E-3</v>
      </c>
      <c r="P3" s="132">
        <f>VLOOKUP(C3,'OPEN 3'!$C$2:$L$37,10,FALSE)</f>
        <v>0</v>
      </c>
      <c r="Q3" s="132"/>
      <c r="R3" s="225">
        <f t="shared" si="2"/>
        <v>4.5340277777777774E-3</v>
      </c>
    </row>
    <row r="4" spans="1:18" s="12" customFormat="1" x14ac:dyDescent="0.3">
      <c r="A4" s="21">
        <v>3</v>
      </c>
      <c r="B4" s="200" t="s">
        <v>39</v>
      </c>
      <c r="C4" s="200" t="s">
        <v>41</v>
      </c>
      <c r="D4" s="244">
        <f>VLOOKUP('OPEN AVG'!C17,'OPEN 1'!$C$2:$D$35,2,FALSE)</f>
        <v>4715</v>
      </c>
      <c r="E4" s="243">
        <f>VLOOKUP(C4,'OPEN 2'!$C$2:$D$37,2,FALSE)</f>
        <v>3281</v>
      </c>
      <c r="F4" s="169">
        <f>VLOOKUP(C4,'OPEN 3'!$C$2:$D$37,2,FALSE)</f>
        <v>0</v>
      </c>
      <c r="G4" s="132"/>
      <c r="H4" s="240">
        <f t="shared" si="0"/>
        <v>7996</v>
      </c>
      <c r="I4" s="171">
        <f>VLOOKUP(C4,'OPEN 1'!$C$2:$K$35,9,FALSE)</f>
        <v>75</v>
      </c>
      <c r="J4" s="31">
        <f>VLOOKUP(C4,'OPEN 2'!$C$2:$K$37,9,FALSE)</f>
        <v>75</v>
      </c>
      <c r="K4" s="31">
        <f>VLOOKUP(C4,'OPEN 3'!$C$2:$K$37,9,FALSE)</f>
        <v>0</v>
      </c>
      <c r="L4" s="31"/>
      <c r="M4" s="31">
        <f t="shared" si="1"/>
        <v>150</v>
      </c>
      <c r="N4" s="225">
        <f>VLOOKUP(C4,'OPEN 1'!$C$2:$L$35,10,FALSE)</f>
        <v>2.0938657407407408E-3</v>
      </c>
      <c r="O4" s="225">
        <f>VLOOKUP(C4,'OPEN 2'!$C$2:$L$37,10,FALSE)</f>
        <v>2.5793981481481479E-3</v>
      </c>
      <c r="P4" s="132">
        <f>VLOOKUP(C4,'OPEN 3'!$C$2:$L$37,10,FALSE)</f>
        <v>0</v>
      </c>
      <c r="Q4" s="132"/>
      <c r="R4" s="225">
        <f t="shared" si="2"/>
        <v>4.6732638888888883E-3</v>
      </c>
    </row>
    <row r="5" spans="1:18" s="13" customFormat="1" x14ac:dyDescent="0.3">
      <c r="A5" s="21">
        <v>4</v>
      </c>
      <c r="B5" s="200" t="s">
        <v>225</v>
      </c>
      <c r="C5" s="200" t="s">
        <v>222</v>
      </c>
      <c r="D5" s="244">
        <f>VLOOKUP('OPEN AVG'!C28,'OPEN 1'!$C$2:$D$35,2,FALSE)</f>
        <v>5860</v>
      </c>
      <c r="E5" s="243">
        <f>VLOOKUP(C5,'OPEN 2'!$C$2:$D$37,2,FALSE)</f>
        <v>2205</v>
      </c>
      <c r="F5" s="169">
        <f>VLOOKUP(C5,'OPEN 3'!$C$2:$D$37,2,FALSE)</f>
        <v>0</v>
      </c>
      <c r="G5" s="132"/>
      <c r="H5" s="240">
        <f t="shared" si="0"/>
        <v>8065</v>
      </c>
      <c r="I5" s="171">
        <f>VLOOKUP(C5,'OPEN 1'!$C$2:$K$35,9,FALSE)</f>
        <v>75</v>
      </c>
      <c r="J5" s="31">
        <f>VLOOKUP(C5,'OPEN 2'!$C$2:$K$37,9,FALSE)</f>
        <v>75</v>
      </c>
      <c r="K5" s="31">
        <f>VLOOKUP(C5,'OPEN 3'!$C$2:$K$37,9,FALSE)</f>
        <v>0</v>
      </c>
      <c r="L5" s="31"/>
      <c r="M5" s="31">
        <f t="shared" si="1"/>
        <v>150</v>
      </c>
      <c r="N5" s="225">
        <f>VLOOKUP(C5,'OPEN 1'!$C$2:$L$35,10,FALSE)</f>
        <v>2.7200231481481481E-3</v>
      </c>
      <c r="O5" s="225">
        <f>VLOOKUP(C5,'OPEN 2'!$C$2:$L$37,10,FALSE)</f>
        <v>2.0212962962962962E-3</v>
      </c>
      <c r="P5" s="132">
        <f>VLOOKUP(C5,'OPEN 3'!$C$2:$L$37,10,FALSE)</f>
        <v>0</v>
      </c>
      <c r="Q5" s="132"/>
      <c r="R5" s="225">
        <f t="shared" si="2"/>
        <v>4.7413194444444438E-3</v>
      </c>
    </row>
    <row r="6" spans="1:18" s="12" customFormat="1" x14ac:dyDescent="0.3">
      <c r="A6" s="21">
        <v>5</v>
      </c>
      <c r="B6" s="200" t="s">
        <v>29</v>
      </c>
      <c r="C6" s="200" t="s">
        <v>63</v>
      </c>
      <c r="D6" s="244">
        <f>VLOOKUP('OPEN AVG'!C22,'OPEN 1'!$C$2:$D$35,2,FALSE)</f>
        <v>2904</v>
      </c>
      <c r="E6" s="243">
        <f>VLOOKUP(C6,'OPEN 2'!$C$2:$D$37,2,FALSE)</f>
        <v>2503</v>
      </c>
      <c r="F6" s="169">
        <f>VLOOKUP(C6,'OPEN 3'!$C$2:$D$37,2,FALSE)</f>
        <v>0</v>
      </c>
      <c r="G6" s="132"/>
      <c r="H6" s="240">
        <f t="shared" si="0"/>
        <v>5407</v>
      </c>
      <c r="I6" s="171">
        <f>VLOOKUP(C6,'OPEN 1'!$C$2:$K$35,9,FALSE)</f>
        <v>75</v>
      </c>
      <c r="J6" s="31">
        <f>VLOOKUP(C6,'OPEN 2'!$C$2:$K$37,9,FALSE)</f>
        <v>75</v>
      </c>
      <c r="K6" s="31">
        <f>VLOOKUP(C6,'OPEN 3'!$C$2:$K$37,9,FALSE)</f>
        <v>0</v>
      </c>
      <c r="L6" s="31"/>
      <c r="M6" s="31">
        <f t="shared" si="1"/>
        <v>150</v>
      </c>
      <c r="N6" s="225">
        <f>VLOOKUP(C6,'OPEN 1'!$C$2:$L$35,10,FALSE)</f>
        <v>2.5032407407407408E-3</v>
      </c>
      <c r="O6" s="225">
        <f>VLOOKUP(C6,'OPEN 2'!$C$2:$L$37,10,FALSE)</f>
        <v>2.7157407407407408E-3</v>
      </c>
      <c r="P6" s="132">
        <f>VLOOKUP(C6,'OPEN 3'!$C$2:$L$37,10,FALSE)</f>
        <v>0</v>
      </c>
      <c r="Q6" s="132"/>
      <c r="R6" s="225">
        <f t="shared" si="2"/>
        <v>5.2189814814814816E-3</v>
      </c>
    </row>
    <row r="7" spans="1:18" s="13" customFormat="1" x14ac:dyDescent="0.3">
      <c r="A7" s="21">
        <v>6</v>
      </c>
      <c r="B7" s="200" t="s">
        <v>44</v>
      </c>
      <c r="C7" s="200" t="s">
        <v>45</v>
      </c>
      <c r="D7" s="244">
        <f>VLOOKUP('OPEN AVG'!C18,'OPEN 1'!$C$2:$D$35,2,FALSE)</f>
        <v>4807</v>
      </c>
      <c r="E7" s="243">
        <f>VLOOKUP(C7,'OPEN 2'!$C$2:$D$37,2,FALSE)</f>
        <v>10699</v>
      </c>
      <c r="F7" s="169">
        <f>VLOOKUP(C7,'OPEN 3'!$C$2:$D$37,2,FALSE)</f>
        <v>0</v>
      </c>
      <c r="G7" s="132"/>
      <c r="H7" s="240">
        <f t="shared" si="0"/>
        <v>15506</v>
      </c>
      <c r="I7" s="171">
        <f>VLOOKUP(C7,'OPEN 1'!$C$2:$K$35,9,FALSE)</f>
        <v>75</v>
      </c>
      <c r="J7" s="31">
        <f>VLOOKUP(C7,'OPEN 2'!$C$2:$K$37,9,FALSE)</f>
        <v>75</v>
      </c>
      <c r="K7" s="31">
        <f>VLOOKUP(C7,'OPEN 3'!$C$2:$K$37,9,FALSE)</f>
        <v>0</v>
      </c>
      <c r="L7" s="31"/>
      <c r="M7" s="31">
        <f t="shared" si="1"/>
        <v>150</v>
      </c>
      <c r="N7" s="225">
        <f>VLOOKUP(C7,'OPEN 1'!$C$2:$L$35,10,FALSE)</f>
        <v>2.1834490740740742E-3</v>
      </c>
      <c r="O7" s="225">
        <f>VLOOKUP(C7,'OPEN 2'!$C$2:$L$37,10,FALSE)</f>
        <v>3.5203703703703703E-3</v>
      </c>
      <c r="P7" s="132">
        <f>VLOOKUP(C7,'OPEN 3'!$C$2:$L$37,10,FALSE)</f>
        <v>0</v>
      </c>
      <c r="Q7" s="132"/>
      <c r="R7" s="225">
        <f t="shared" si="2"/>
        <v>5.7038194444444445E-3</v>
      </c>
    </row>
    <row r="8" spans="1:18" s="12" customFormat="1" x14ac:dyDescent="0.3">
      <c r="A8" s="21">
        <v>7</v>
      </c>
      <c r="B8" s="200" t="s">
        <v>44</v>
      </c>
      <c r="C8" s="200" t="s">
        <v>244</v>
      </c>
      <c r="D8" s="244">
        <f>VLOOKUP('OPEN AVG'!C11,'OPEN 1'!$C$2:$D$35,2,FALSE)</f>
        <v>4091</v>
      </c>
      <c r="E8" s="243">
        <f>VLOOKUP(C8,'OPEN 2'!$C$2:$D$37,2,FALSE)</f>
        <v>4574</v>
      </c>
      <c r="F8" s="169">
        <f>VLOOKUP(C8,'OPEN 3'!$C$2:$D$37,2,FALSE)</f>
        <v>0</v>
      </c>
      <c r="G8" s="132"/>
      <c r="H8" s="240">
        <f t="shared" si="0"/>
        <v>8665</v>
      </c>
      <c r="I8" s="171">
        <f>VLOOKUP(C8,'OPEN 1'!$C$2:$K$35,9,FALSE)</f>
        <v>75</v>
      </c>
      <c r="J8" s="31">
        <f>VLOOKUP(C8,'OPEN 2'!$C$2:$K$37,9,FALSE)</f>
        <v>75</v>
      </c>
      <c r="K8" s="31">
        <f>VLOOKUP(C8,'OPEN 3'!$C$2:$K$37,9,FALSE)</f>
        <v>0</v>
      </c>
      <c r="L8" s="31"/>
      <c r="M8" s="31">
        <f t="shared" si="1"/>
        <v>150</v>
      </c>
      <c r="N8" s="225">
        <f>VLOOKUP(C8,'OPEN 1'!$C$2:$L$35,10,FALSE)</f>
        <v>3.031597222222222E-3</v>
      </c>
      <c r="O8" s="225">
        <f>VLOOKUP(C8,'OPEN 2'!$C$2:$L$37,10,FALSE)</f>
        <v>3.4165509259259257E-3</v>
      </c>
      <c r="P8" s="132">
        <f>VLOOKUP(C8,'OPEN 3'!$C$2:$L$37,10,FALSE)</f>
        <v>0</v>
      </c>
      <c r="Q8" s="132"/>
      <c r="R8" s="225">
        <f t="shared" si="2"/>
        <v>6.4481481481481473E-3</v>
      </c>
    </row>
    <row r="9" spans="1:18" s="13" customFormat="1" x14ac:dyDescent="0.3">
      <c r="A9" s="21">
        <v>8</v>
      </c>
      <c r="B9" s="200" t="s">
        <v>89</v>
      </c>
      <c r="C9" s="200" t="s">
        <v>164</v>
      </c>
      <c r="D9" s="244">
        <f>VLOOKUP('OPEN AVG'!C2,'OPEN 1'!$C$2:$D$35,2,FALSE)</f>
        <v>4173</v>
      </c>
      <c r="E9" s="243">
        <f>VLOOKUP(C9,'OPEN 2'!$C$2:$D$37,2,FALSE)</f>
        <v>4869</v>
      </c>
      <c r="F9" s="169">
        <f>VLOOKUP(C9,'OPEN 3'!$C$2:$D$37,2,FALSE)</f>
        <v>0</v>
      </c>
      <c r="G9" s="132"/>
      <c r="H9" s="240">
        <f t="shared" si="0"/>
        <v>9042</v>
      </c>
      <c r="I9" s="171">
        <f>VLOOKUP(C9,'OPEN 1'!$C$2:$K$35,9,FALSE)</f>
        <v>75</v>
      </c>
      <c r="J9" s="31">
        <f>VLOOKUP(C9,'OPEN 2'!$C$2:$K$37,9,FALSE)</f>
        <v>75</v>
      </c>
      <c r="K9" s="31">
        <f>VLOOKUP(C9,'OPEN 3'!$C$2:$K$37,9,FALSE)</f>
        <v>0</v>
      </c>
      <c r="L9" s="31"/>
      <c r="M9" s="31">
        <f t="shared" si="1"/>
        <v>150</v>
      </c>
      <c r="N9" s="225">
        <f>VLOOKUP(C9,'OPEN 1'!$C$2:$L$35,10,FALSE)</f>
        <v>3.8145833333333335E-3</v>
      </c>
      <c r="O9" s="225">
        <f>VLOOKUP(C9,'OPEN 2'!$C$2:$L$37,10,FALSE)</f>
        <v>3.086458333333333E-3</v>
      </c>
      <c r="P9" s="132">
        <f>VLOOKUP(C9,'OPEN 3'!$C$2:$L$37,10,FALSE)</f>
        <v>0</v>
      </c>
      <c r="Q9" s="132"/>
      <c r="R9" s="225">
        <f t="shared" si="2"/>
        <v>6.9010416666666664E-3</v>
      </c>
    </row>
    <row r="10" spans="1:18" s="12" customFormat="1" x14ac:dyDescent="0.3">
      <c r="A10" s="21">
        <v>9</v>
      </c>
      <c r="B10" s="200" t="s">
        <v>362</v>
      </c>
      <c r="C10" s="200" t="s">
        <v>363</v>
      </c>
      <c r="D10" s="244">
        <f>VLOOKUP('OPEN AVG'!C14,'OPEN 1'!$C$2:$D$35,2,FALSE)</f>
        <v>4182</v>
      </c>
      <c r="E10" s="243">
        <f>VLOOKUP(C10,'OPEN 2'!$C$2:$D$37,2,FALSE)</f>
        <v>4288</v>
      </c>
      <c r="F10" s="169">
        <f>VLOOKUP(C10,'OPEN 3'!$C$2:$D$37,2,FALSE)</f>
        <v>0</v>
      </c>
      <c r="G10" s="132"/>
      <c r="H10" s="240">
        <f t="shared" si="0"/>
        <v>8470</v>
      </c>
      <c r="I10" s="171">
        <f>VLOOKUP(C10,'OPEN 1'!$C$2:$K$35,9,FALSE)</f>
        <v>75</v>
      </c>
      <c r="J10" s="31">
        <f>VLOOKUP(C10,'OPEN 2'!$C$2:$K$37,9,FALSE)</f>
        <v>75</v>
      </c>
      <c r="K10" s="31">
        <f>VLOOKUP(C10,'OPEN 3'!$C$2:$K$37,9,FALSE)</f>
        <v>0</v>
      </c>
      <c r="L10" s="31"/>
      <c r="M10" s="31">
        <f t="shared" si="1"/>
        <v>150</v>
      </c>
      <c r="N10" s="225">
        <f>VLOOKUP(C10,'OPEN 1'!$C$2:$L$35,10,FALSE)</f>
        <v>3.9881944444444444E-3</v>
      </c>
      <c r="O10" s="225">
        <f>VLOOKUP(C10,'OPEN 2'!$C$2:$L$37,10,FALSE)</f>
        <v>3.4253472222222224E-3</v>
      </c>
      <c r="P10" s="132">
        <f>VLOOKUP(C10,'OPEN 3'!$C$2:$L$37,10,FALSE)</f>
        <v>0</v>
      </c>
      <c r="Q10" s="132"/>
      <c r="R10" s="225">
        <f t="shared" si="2"/>
        <v>7.4135416666666672E-3</v>
      </c>
    </row>
    <row r="11" spans="1:18" s="13" customFormat="1" x14ac:dyDescent="0.3">
      <c r="A11" s="21">
        <v>10</v>
      </c>
      <c r="B11" s="200" t="s">
        <v>361</v>
      </c>
      <c r="C11" s="200" t="s">
        <v>381</v>
      </c>
      <c r="D11" s="244">
        <f>VLOOKUP('OPEN AVG'!C25,'OPEN 1'!$C$2:$D$35,2,FALSE)</f>
        <v>14101</v>
      </c>
      <c r="E11" s="243">
        <f>VLOOKUP(C11,'OPEN 2'!$C$2:$D$37,2,FALSE)</f>
        <v>4940</v>
      </c>
      <c r="F11" s="169">
        <f>VLOOKUP(C11,'OPEN 3'!$C$2:$D$37,2,FALSE)</f>
        <v>0</v>
      </c>
      <c r="G11" s="132"/>
      <c r="H11" s="240">
        <f t="shared" si="0"/>
        <v>19041</v>
      </c>
      <c r="I11" s="171">
        <f>VLOOKUP(C11,'OPEN 1'!$C$2:$K$35,9,FALSE)</f>
        <v>70</v>
      </c>
      <c r="J11" s="31">
        <f>VLOOKUP(C11,'OPEN 2'!$C$2:$K$37,9,FALSE)</f>
        <v>75</v>
      </c>
      <c r="K11" s="31">
        <f>VLOOKUP(C11,'OPEN 3'!$C$2:$K$37,9,FALSE)</f>
        <v>0</v>
      </c>
      <c r="L11" s="31"/>
      <c r="M11" s="31">
        <f t="shared" si="1"/>
        <v>145</v>
      </c>
      <c r="N11" s="225">
        <f>VLOOKUP(C11,'OPEN 1'!$C$2:$L$35,10,FALSE)</f>
        <v>4.1666666666666666E-3</v>
      </c>
      <c r="O11" s="225">
        <f>VLOOKUP(C11,'OPEN 2'!$C$2:$L$37,10,FALSE)</f>
        <v>2.1745370370370369E-3</v>
      </c>
      <c r="P11" s="132">
        <f>VLOOKUP(C11,'OPEN 3'!$C$2:$L$37,10,FALSE)</f>
        <v>0</v>
      </c>
      <c r="Q11" s="132"/>
      <c r="R11" s="225">
        <f t="shared" si="2"/>
        <v>6.3412037037037031E-3</v>
      </c>
    </row>
    <row r="12" spans="1:18" s="12" customFormat="1" x14ac:dyDescent="0.3">
      <c r="A12" s="21">
        <v>11</v>
      </c>
      <c r="B12" s="200" t="s">
        <v>95</v>
      </c>
      <c r="C12" s="200" t="s">
        <v>308</v>
      </c>
      <c r="D12" s="244">
        <f>VLOOKUP('OPEN AVG'!C21,'OPEN 1'!$C$2:$D$35,2,FALSE)</f>
        <v>3638</v>
      </c>
      <c r="E12" s="243">
        <f>VLOOKUP(C12,'OPEN 2'!$C$2:$D$37,2,FALSE)</f>
        <v>2540</v>
      </c>
      <c r="F12" s="169">
        <f>VLOOKUP(C12,'OPEN 3'!$C$2:$D$37,2,FALSE)</f>
        <v>0</v>
      </c>
      <c r="G12" s="132"/>
      <c r="H12" s="240">
        <f t="shared" si="0"/>
        <v>6178</v>
      </c>
      <c r="I12" s="171">
        <f>VLOOKUP(C12,'OPEN 1'!$C$2:$K$35,9,FALSE)</f>
        <v>60</v>
      </c>
      <c r="J12" s="31">
        <f>VLOOKUP(C12,'OPEN 2'!$C$2:$K$37,9,FALSE)</f>
        <v>75</v>
      </c>
      <c r="K12" s="31">
        <f>VLOOKUP(C12,'OPEN 3'!$C$2:$K$37,9,FALSE)</f>
        <v>0</v>
      </c>
      <c r="L12" s="31"/>
      <c r="M12" s="31">
        <f t="shared" si="1"/>
        <v>135</v>
      </c>
      <c r="N12" s="225">
        <f>VLOOKUP(C12,'OPEN 1'!$C$2:$L$35,10,FALSE)</f>
        <v>4.1666666666666666E-3</v>
      </c>
      <c r="O12" s="225">
        <f>VLOOKUP(C12,'OPEN 2'!$C$2:$L$37,10,FALSE)</f>
        <v>2.3376157407407404E-3</v>
      </c>
      <c r="P12" s="132">
        <f>VLOOKUP(C12,'OPEN 3'!$C$2:$L$37,10,FALSE)</f>
        <v>0</v>
      </c>
      <c r="Q12" s="132"/>
      <c r="R12" s="225">
        <f t="shared" si="2"/>
        <v>6.5042824074074065E-3</v>
      </c>
    </row>
    <row r="13" spans="1:18" s="13" customFormat="1" x14ac:dyDescent="0.3">
      <c r="A13" s="21">
        <v>12</v>
      </c>
      <c r="B13" s="200" t="s">
        <v>303</v>
      </c>
      <c r="C13" s="200" t="s">
        <v>379</v>
      </c>
      <c r="D13" s="244">
        <v>101.01</v>
      </c>
      <c r="E13" s="243">
        <f>VLOOKUP(C13,'OPEN 2'!$C$2:$D$37,2,FALSE)</f>
        <v>5622</v>
      </c>
      <c r="F13" s="169">
        <f>VLOOKUP(C13,'OPEN 3'!$C$2:$D$37,2,FALSE)</f>
        <v>0</v>
      </c>
      <c r="G13" s="132"/>
      <c r="H13" s="240">
        <f t="shared" si="0"/>
        <v>5723.01</v>
      </c>
      <c r="I13" s="171">
        <f>VLOOKUP(C13,'OPEN 1'!$C$2:$K$35,9,FALSE)</f>
        <v>75</v>
      </c>
      <c r="J13" s="31">
        <f>VLOOKUP(C13,'OPEN 2'!$C$2:$K$37,9,FALSE)</f>
        <v>60</v>
      </c>
      <c r="K13" s="31">
        <f>VLOOKUP(C13,'OPEN 3'!$C$2:$K$37,9,FALSE)</f>
        <v>0</v>
      </c>
      <c r="L13" s="31"/>
      <c r="M13" s="31">
        <f t="shared" si="1"/>
        <v>135</v>
      </c>
      <c r="N13" s="225">
        <f>VLOOKUP(C13,'OPEN 1'!$C$2:$L$35,10,FALSE)</f>
        <v>2.3408564814814815E-3</v>
      </c>
      <c r="O13" s="225">
        <f>VLOOKUP(C13,'OPEN 2'!$C$2:$L$37,10,FALSE)</f>
        <v>4.1666666666666666E-3</v>
      </c>
      <c r="P13" s="132">
        <f>VLOOKUP(C13,'OPEN 3'!$C$2:$L$37,10,FALSE)</f>
        <v>0</v>
      </c>
      <c r="Q13" s="132"/>
      <c r="R13" s="225">
        <f t="shared" si="2"/>
        <v>6.5075231481481477E-3</v>
      </c>
    </row>
    <row r="14" spans="1:18" s="12" customFormat="1" x14ac:dyDescent="0.3">
      <c r="A14" s="21">
        <v>13</v>
      </c>
      <c r="B14" s="200" t="s">
        <v>354</v>
      </c>
      <c r="C14" s="200" t="s">
        <v>333</v>
      </c>
      <c r="D14" s="244">
        <v>4182</v>
      </c>
      <c r="E14" s="243">
        <f>VLOOKUP(C14,'OPEN 2'!$C$2:$D$37,2,FALSE)</f>
        <v>3892</v>
      </c>
      <c r="F14" s="169">
        <f>VLOOKUP(C14,'OPEN 3'!$C$2:$D$37,2,FALSE)</f>
        <v>0</v>
      </c>
      <c r="G14" s="132"/>
      <c r="H14" s="240">
        <f t="shared" si="0"/>
        <v>8074</v>
      </c>
      <c r="I14" s="171">
        <f>VLOOKUP(C14,'OPEN 1'!$C$2:$K$35,9,FALSE)</f>
        <v>45</v>
      </c>
      <c r="J14" s="31">
        <f>VLOOKUP(C14,'OPEN 2'!$C$2:$K$37,9,FALSE)</f>
        <v>75</v>
      </c>
      <c r="K14" s="31">
        <f>VLOOKUP(C14,'OPEN 3'!$C$2:$K$37,9,FALSE)</f>
        <v>0</v>
      </c>
      <c r="L14" s="31"/>
      <c r="M14" s="31">
        <f t="shared" si="1"/>
        <v>120</v>
      </c>
      <c r="N14" s="225">
        <f>VLOOKUP(C14,'OPEN 1'!$C$2:$L$35,10,FALSE)</f>
        <v>4.1666666666666666E-3</v>
      </c>
      <c r="O14" s="225">
        <f>VLOOKUP(C14,'OPEN 2'!$C$2:$L$37,10,FALSE)</f>
        <v>2.1372685185185184E-3</v>
      </c>
      <c r="P14" s="132">
        <f>VLOOKUP(C14,'OPEN 3'!$C$2:$L$37,10,FALSE)</f>
        <v>0</v>
      </c>
      <c r="Q14" s="132"/>
      <c r="R14" s="225">
        <f t="shared" si="2"/>
        <v>6.303935185185185E-3</v>
      </c>
    </row>
    <row r="15" spans="1:18" s="13" customFormat="1" x14ac:dyDescent="0.3">
      <c r="A15" s="21">
        <v>14</v>
      </c>
      <c r="B15" s="200" t="s">
        <v>402</v>
      </c>
      <c r="C15" s="200" t="s">
        <v>403</v>
      </c>
      <c r="D15" s="244">
        <f>VLOOKUP('OPEN AVG'!C27,'OPEN 1'!$C$2:$D$35,2,FALSE)</f>
        <v>123</v>
      </c>
      <c r="E15" s="243">
        <f>VLOOKUP(C15,'OPEN 2'!$C$2:$D$37,2,FALSE)</f>
        <v>4431</v>
      </c>
      <c r="F15" s="169">
        <f>VLOOKUP(C15,'OPEN 3'!$C$2:$D$37,2,FALSE)</f>
        <v>0</v>
      </c>
      <c r="G15" s="170"/>
      <c r="H15" s="240">
        <f t="shared" si="0"/>
        <v>4554</v>
      </c>
      <c r="I15" s="171">
        <f>VLOOKUP(C15,'OPEN 1'!$C$2:$K$35,9,FALSE)</f>
        <v>45</v>
      </c>
      <c r="J15" s="31">
        <f>VLOOKUP(C15,'OPEN 2'!$C$2:$K$37,9,FALSE)</f>
        <v>75</v>
      </c>
      <c r="K15" s="31">
        <f>VLOOKUP(C15,'OPEN 3'!$C$2:$K$37,9,FALSE)</f>
        <v>0</v>
      </c>
      <c r="L15" s="135"/>
      <c r="M15" s="31">
        <f t="shared" si="1"/>
        <v>120</v>
      </c>
      <c r="N15" s="225">
        <f>VLOOKUP(C15,'OPEN 1'!$C$2:$L$35,10,FALSE)</f>
        <v>4.1666666666666666E-3</v>
      </c>
      <c r="O15" s="225">
        <f>VLOOKUP(C15,'OPEN 2'!$C$2:$L$37,10,FALSE)</f>
        <v>2.2217592592592593E-3</v>
      </c>
      <c r="P15" s="132">
        <f>VLOOKUP(C15,'OPEN 3'!$C$2:$L$37,10,FALSE)</f>
        <v>0</v>
      </c>
      <c r="Q15" s="170"/>
      <c r="R15" s="225">
        <f t="shared" si="2"/>
        <v>6.3884259259259259E-3</v>
      </c>
    </row>
    <row r="16" spans="1:18" s="12" customFormat="1" x14ac:dyDescent="0.3">
      <c r="A16" s="21">
        <v>15</v>
      </c>
      <c r="B16" s="200" t="s">
        <v>225</v>
      </c>
      <c r="C16" s="200" t="s">
        <v>380</v>
      </c>
      <c r="D16" s="244">
        <f>VLOOKUP('OPEN AVG'!C10,'OPEN 1'!$C$2:$D$35,2,FALSE)</f>
        <v>1986</v>
      </c>
      <c r="E16" s="243">
        <f>VLOOKUP(C16,'OPEN 2'!$C$2:$D$37,2,FALSE)</f>
        <v>2616</v>
      </c>
      <c r="F16" s="169">
        <f>VLOOKUP(C16,'OPEN 3'!$C$2:$D$37,2,FALSE)</f>
        <v>0</v>
      </c>
      <c r="G16" s="132"/>
      <c r="H16" s="240">
        <f t="shared" si="0"/>
        <v>4602</v>
      </c>
      <c r="I16" s="171">
        <f>VLOOKUP(C16,'OPEN 1'!$C$2:$K$35,9,FALSE)</f>
        <v>45</v>
      </c>
      <c r="J16" s="31">
        <f>VLOOKUP(C16,'OPEN 2'!$C$2:$K$37,9,FALSE)</f>
        <v>75</v>
      </c>
      <c r="K16" s="31">
        <f>VLOOKUP(C16,'OPEN 3'!$C$2:$K$37,9,FALSE)</f>
        <v>0</v>
      </c>
      <c r="L16" s="31"/>
      <c r="M16" s="31">
        <f t="shared" si="1"/>
        <v>120</v>
      </c>
      <c r="N16" s="225">
        <f>VLOOKUP(C16,'OPEN 1'!$C$2:$L$35,10,FALSE)</f>
        <v>4.1666666666666666E-3</v>
      </c>
      <c r="O16" s="225">
        <f>VLOOKUP(C16,'OPEN 2'!$C$2:$L$37,10,FALSE)</f>
        <v>4.0990740740740736E-3</v>
      </c>
      <c r="P16" s="132">
        <f>VLOOKUP(C16,'OPEN 3'!$C$2:$L$37,10,FALSE)</f>
        <v>0</v>
      </c>
      <c r="Q16" s="132"/>
      <c r="R16" s="225">
        <f t="shared" si="2"/>
        <v>8.2657407407407402E-3</v>
      </c>
    </row>
    <row r="17" spans="1:18" s="13" customFormat="1" x14ac:dyDescent="0.3">
      <c r="A17" s="21">
        <v>16</v>
      </c>
      <c r="B17" s="200" t="s">
        <v>358</v>
      </c>
      <c r="C17" s="200" t="s">
        <v>84</v>
      </c>
      <c r="D17" s="244">
        <f>VLOOKUP('OPEN AVG'!C6,'OPEN 1'!$C$2:$D$35,2,FALSE)</f>
        <v>3592</v>
      </c>
      <c r="E17" s="243">
        <f>VLOOKUP(C17,'OPEN 2'!$C$2:$D$37,2,FALSE)</f>
        <v>3177</v>
      </c>
      <c r="F17" s="169">
        <f>VLOOKUP(C17,'OPEN 3'!$C$2:$D$37,2,FALSE)</f>
        <v>0</v>
      </c>
      <c r="G17" s="132"/>
      <c r="H17" s="240">
        <f t="shared" si="0"/>
        <v>6769</v>
      </c>
      <c r="I17" s="171">
        <f>VLOOKUP(C17,'OPEN 1'!$C$2:$K$35,9,FALSE)</f>
        <v>75</v>
      </c>
      <c r="J17" s="31">
        <f>VLOOKUP(C17,'OPEN 2'!$C$2:$K$37,9,FALSE)</f>
        <v>30</v>
      </c>
      <c r="K17" s="31">
        <f>VLOOKUP(C17,'OPEN 3'!$C$2:$K$37,9,FALSE)</f>
        <v>0</v>
      </c>
      <c r="L17" s="31"/>
      <c r="M17" s="31">
        <f t="shared" si="1"/>
        <v>105</v>
      </c>
      <c r="N17" s="225">
        <f>VLOOKUP(C17,'OPEN 1'!$C$2:$L$35,10,FALSE)</f>
        <v>1.4738425925925926E-3</v>
      </c>
      <c r="O17" s="225">
        <f>VLOOKUP(C17,'OPEN 2'!$C$2:$L$37,10,FALSE)</f>
        <v>4.1666666666666666E-3</v>
      </c>
      <c r="P17" s="132">
        <f>VLOOKUP(C17,'OPEN 3'!$C$2:$L$37,10,FALSE)</f>
        <v>0</v>
      </c>
      <c r="Q17" s="132"/>
      <c r="R17" s="225">
        <f t="shared" si="2"/>
        <v>5.6405092592592592E-3</v>
      </c>
    </row>
    <row r="18" spans="1:18" s="12" customFormat="1" x14ac:dyDescent="0.3">
      <c r="A18" s="21">
        <v>17</v>
      </c>
      <c r="B18" s="200" t="s">
        <v>360</v>
      </c>
      <c r="C18" s="200" t="s">
        <v>296</v>
      </c>
      <c r="D18" s="244">
        <f>VLOOKUP('OPEN AVG'!C3,'OPEN 1'!$C$2:$D$35,2,FALSE)</f>
        <v>5319</v>
      </c>
      <c r="E18" s="243">
        <f>VLOOKUP(C18,'OPEN 2'!$C$2:$D$37,2,FALSE)</f>
        <v>2649</v>
      </c>
      <c r="F18" s="169">
        <f>VLOOKUP(C18,'OPEN 3'!$C$2:$D$37,2,FALSE)</f>
        <v>0</v>
      </c>
      <c r="G18" s="170"/>
      <c r="H18" s="240">
        <f t="shared" si="0"/>
        <v>7968</v>
      </c>
      <c r="I18" s="171">
        <f>VLOOKUP(C18,'OPEN 1'!$C$2:$K$35,9,FALSE)</f>
        <v>75</v>
      </c>
      <c r="J18" s="31">
        <f>VLOOKUP(C18,'OPEN 2'!$C$2:$K$37,9,FALSE)</f>
        <v>30</v>
      </c>
      <c r="K18" s="31">
        <f>VLOOKUP(C18,'OPEN 3'!$C$2:$K$37,9,FALSE)</f>
        <v>0</v>
      </c>
      <c r="L18" s="135"/>
      <c r="M18" s="31">
        <f t="shared" si="1"/>
        <v>105</v>
      </c>
      <c r="N18" s="225">
        <f>VLOOKUP(C18,'OPEN 1'!$C$2:$L$35,10,FALSE)</f>
        <v>2.2028935185185185E-3</v>
      </c>
      <c r="O18" s="225">
        <f>VLOOKUP(C18,'OPEN 2'!$C$2:$L$37,10,FALSE)</f>
        <v>4.1666666666666666E-3</v>
      </c>
      <c r="P18" s="132">
        <f>VLOOKUP(C18,'OPEN 3'!$C$2:$L$37,10,FALSE)</f>
        <v>0</v>
      </c>
      <c r="Q18" s="170"/>
      <c r="R18" s="225">
        <f t="shared" si="2"/>
        <v>6.3695601851851847E-3</v>
      </c>
    </row>
    <row r="19" spans="1:18" s="13" customFormat="1" x14ac:dyDescent="0.3">
      <c r="A19" s="21">
        <v>18</v>
      </c>
      <c r="B19" s="200" t="s">
        <v>346</v>
      </c>
      <c r="C19" s="200" t="s">
        <v>347</v>
      </c>
      <c r="D19" s="244">
        <f>VLOOKUP('OPEN AVG'!C20,'OPEN 1'!$C$2:$D$35,2,FALSE)</f>
        <v>2695</v>
      </c>
      <c r="E19" s="243">
        <f>VLOOKUP(C19,'OPEN 2'!$C$2:$D$37,2,FALSE)</f>
        <v>3833</v>
      </c>
      <c r="F19" s="169">
        <f>VLOOKUP(C19,'OPEN 3'!$C$2:$D$37,2,FALSE)</f>
        <v>0</v>
      </c>
      <c r="G19" s="132"/>
      <c r="H19" s="240">
        <f t="shared" si="0"/>
        <v>6528</v>
      </c>
      <c r="I19" s="171">
        <f>VLOOKUP(C19,'OPEN 1'!$C$2:$K$35,9,FALSE)</f>
        <v>75</v>
      </c>
      <c r="J19" s="31">
        <f>VLOOKUP(C19,'OPEN 2'!$C$2:$K$37,9,FALSE)</f>
        <v>30</v>
      </c>
      <c r="K19" s="31">
        <f>VLOOKUP(C19,'OPEN 3'!$C$2:$K$37,9,FALSE)</f>
        <v>0</v>
      </c>
      <c r="L19" s="31"/>
      <c r="M19" s="31">
        <f t="shared" si="1"/>
        <v>105</v>
      </c>
      <c r="N19" s="225">
        <f>VLOOKUP(C19,'OPEN 1'!$C$2:$L$35,10,FALSE)</f>
        <v>3.6104166666666663E-3</v>
      </c>
      <c r="O19" s="225">
        <f>VLOOKUP(C19,'OPEN 2'!$C$2:$L$37,10,FALSE)</f>
        <v>4.1666666666666666E-3</v>
      </c>
      <c r="P19" s="132">
        <f>VLOOKUP(C19,'OPEN 3'!$C$2:$L$37,10,FALSE)</f>
        <v>0</v>
      </c>
      <c r="Q19" s="132"/>
      <c r="R19" s="225">
        <f t="shared" si="2"/>
        <v>7.7770833333333329E-3</v>
      </c>
    </row>
    <row r="20" spans="1:18" s="12" customFormat="1" x14ac:dyDescent="0.3">
      <c r="A20" s="21">
        <v>19</v>
      </c>
      <c r="B20" s="200" t="s">
        <v>365</v>
      </c>
      <c r="C20" s="200" t="s">
        <v>399</v>
      </c>
      <c r="D20" s="244">
        <f>VLOOKUP('OPEN AVG'!C19,'OPEN 1'!$C$2:$D$35,2,FALSE)</f>
        <v>109</v>
      </c>
      <c r="E20" s="243">
        <f>VLOOKUP(C20,'OPEN 2'!$C$2:$D$37,2,FALSE)</f>
        <v>5232</v>
      </c>
      <c r="F20" s="169">
        <f>VLOOKUP(C20,'OPEN 3'!$C$2:$D$37,2,FALSE)</f>
        <v>0</v>
      </c>
      <c r="G20" s="132"/>
      <c r="H20" s="240">
        <f t="shared" si="0"/>
        <v>5341</v>
      </c>
      <c r="I20" s="171">
        <f>VLOOKUP(C20,'OPEN 1'!$C$2:$K$35,9,FALSE)</f>
        <v>75</v>
      </c>
      <c r="J20" s="31">
        <f>VLOOKUP(C20,'OPEN 2'!$C$2:$K$37,9,FALSE)</f>
        <v>30</v>
      </c>
      <c r="K20" s="31">
        <f>VLOOKUP(C20,'OPEN 3'!$C$2:$K$37,9,FALSE)</f>
        <v>0</v>
      </c>
      <c r="L20" s="31"/>
      <c r="M20" s="31">
        <f t="shared" si="1"/>
        <v>105</v>
      </c>
      <c r="N20" s="225">
        <f>VLOOKUP(C20,'OPEN 1'!$C$2:$L$35,10,FALSE)</f>
        <v>3.6569444444444449E-3</v>
      </c>
      <c r="O20" s="225">
        <f>VLOOKUP(C20,'OPEN 2'!$C$2:$L$37,10,FALSE)</f>
        <v>4.1666666666666666E-3</v>
      </c>
      <c r="P20" s="132">
        <f>VLOOKUP(C20,'OPEN 3'!$C$2:$L$37,10,FALSE)</f>
        <v>0</v>
      </c>
      <c r="Q20" s="132"/>
      <c r="R20" s="225">
        <f t="shared" si="2"/>
        <v>7.823611111111111E-3</v>
      </c>
    </row>
    <row r="21" spans="1:18" s="13" customFormat="1" x14ac:dyDescent="0.3">
      <c r="A21" s="21">
        <v>20</v>
      </c>
      <c r="B21" s="200" t="s">
        <v>346</v>
      </c>
      <c r="C21" s="200" t="s">
        <v>348</v>
      </c>
      <c r="D21" s="244">
        <f>VLOOKUP('OPEN AVG'!C7,'OPEN 1'!$C$2:$D$35,2,FALSE)</f>
        <v>5339</v>
      </c>
      <c r="E21" s="243">
        <f>VLOOKUP(C21,'OPEN 2'!$C$2:$D$37,2,FALSE)</f>
        <v>4165</v>
      </c>
      <c r="F21" s="169">
        <f>VLOOKUP(C21,'OPEN 3'!$C$2:$D$37,2,FALSE)</f>
        <v>0</v>
      </c>
      <c r="G21" s="132"/>
      <c r="H21" s="240">
        <f t="shared" si="0"/>
        <v>9504</v>
      </c>
      <c r="I21" s="171">
        <f>VLOOKUP(C21,'OPEN 1'!$C$2:$K$35,9,FALSE)</f>
        <v>60</v>
      </c>
      <c r="J21" s="31">
        <f>VLOOKUP(C21,'OPEN 2'!$C$2:$K$37,9,FALSE)</f>
        <v>45</v>
      </c>
      <c r="K21" s="31">
        <f>VLOOKUP(C21,'OPEN 3'!$C$2:$K$37,9,FALSE)</f>
        <v>0</v>
      </c>
      <c r="L21" s="31"/>
      <c r="M21" s="31">
        <f t="shared" si="1"/>
        <v>105</v>
      </c>
      <c r="N21" s="225">
        <f>VLOOKUP(C21,'OPEN 1'!$C$2:$L$35,10,FALSE)</f>
        <v>4.1666666666666666E-3</v>
      </c>
      <c r="O21" s="225">
        <f>VLOOKUP(C21,'OPEN 2'!$C$2:$L$37,10,FALSE)</f>
        <v>4.1666666666666666E-3</v>
      </c>
      <c r="P21" s="132">
        <f>VLOOKUP(C21,'OPEN 3'!$C$2:$L$37,10,FALSE)</f>
        <v>0</v>
      </c>
      <c r="Q21" s="132"/>
      <c r="R21" s="225">
        <f t="shared" si="2"/>
        <v>8.3333333333333332E-3</v>
      </c>
    </row>
    <row r="22" spans="1:18" s="12" customFormat="1" x14ac:dyDescent="0.3">
      <c r="A22" s="21">
        <v>21</v>
      </c>
      <c r="B22" s="200" t="s">
        <v>358</v>
      </c>
      <c r="C22" s="200" t="s">
        <v>359</v>
      </c>
      <c r="D22" s="244">
        <f>VLOOKUP('OPEN AVG'!C15,'OPEN 1'!$C$2:$D$35,2,FALSE)</f>
        <v>3658</v>
      </c>
      <c r="E22" s="243">
        <f>VLOOKUP(C22,'OPEN 2'!$C$2:$D$37,2,FALSE)</f>
        <v>4521</v>
      </c>
      <c r="F22" s="169">
        <f>VLOOKUP(C22,'OPEN 3'!$C$2:$D$37,2,FALSE)</f>
        <v>0</v>
      </c>
      <c r="G22" s="132"/>
      <c r="H22" s="240">
        <f t="shared" si="0"/>
        <v>8179</v>
      </c>
      <c r="I22" s="171">
        <f>VLOOKUP(C22,'OPEN 1'!$C$2:$K$35,9,FALSE)</f>
        <v>0</v>
      </c>
      <c r="J22" s="31">
        <f>VLOOKUP(C22,'OPEN 2'!$C$2:$K$37,9,FALSE)</f>
        <v>75</v>
      </c>
      <c r="K22" s="31">
        <f>VLOOKUP(C22,'OPEN 3'!$C$2:$K$37,9,FALSE)</f>
        <v>0</v>
      </c>
      <c r="L22" s="31"/>
      <c r="M22" s="31">
        <f t="shared" si="1"/>
        <v>75</v>
      </c>
      <c r="N22" s="225">
        <f>VLOOKUP(C22,'OPEN 1'!$C$2:$L$35,10,FALSE)</f>
        <v>2.4309027777777779E-3</v>
      </c>
      <c r="O22" s="225">
        <f>VLOOKUP(C22,'OPEN 2'!$C$2:$L$37,10,FALSE)</f>
        <v>2.5094907407407405E-3</v>
      </c>
      <c r="P22" s="132">
        <f>VLOOKUP(C22,'OPEN 3'!$C$2:$L$37,10,FALSE)</f>
        <v>0</v>
      </c>
      <c r="Q22" s="132"/>
      <c r="R22" s="225">
        <f t="shared" si="2"/>
        <v>4.9403935185185184E-3</v>
      </c>
    </row>
    <row r="23" spans="1:18" s="12" customFormat="1" x14ac:dyDescent="0.3">
      <c r="A23" s="21">
        <v>22</v>
      </c>
      <c r="B23" s="200" t="s">
        <v>211</v>
      </c>
      <c r="C23" s="200" t="s">
        <v>212</v>
      </c>
      <c r="D23" s="244">
        <f>VLOOKUP('OPEN AVG'!C12,'OPEN 1'!$C$2:$D$35,2,FALSE)</f>
        <v>2810</v>
      </c>
      <c r="E23" s="243">
        <f>VLOOKUP(C23,'OPEN 2'!$C$2:$D$37,2,FALSE)</f>
        <v>3649</v>
      </c>
      <c r="F23" s="169">
        <f>VLOOKUP(C23,'OPEN 3'!$C$2:$D$37,2,FALSE)</f>
        <v>0</v>
      </c>
      <c r="G23" s="132"/>
      <c r="H23" s="240">
        <f t="shared" si="0"/>
        <v>6459</v>
      </c>
      <c r="I23" s="171">
        <f>VLOOKUP(C23,'OPEN 1'!$C$2:$K$35,9,FALSE)</f>
        <v>0</v>
      </c>
      <c r="J23" s="31">
        <f>VLOOKUP(C23,'OPEN 2'!$C$2:$K$37,9,FALSE)</f>
        <v>75</v>
      </c>
      <c r="K23" s="31">
        <f>VLOOKUP(C23,'OPEN 3'!$C$2:$K$37,9,FALSE)</f>
        <v>0</v>
      </c>
      <c r="L23" s="31"/>
      <c r="M23" s="31">
        <f t="shared" si="1"/>
        <v>75</v>
      </c>
      <c r="N23" s="225">
        <f>VLOOKUP(C23,'OPEN 1'!$C$2:$L$35,10,FALSE)</f>
        <v>4.1666666666666666E-3</v>
      </c>
      <c r="O23" s="225">
        <f>VLOOKUP(C23,'OPEN 2'!$C$2:$L$37,10,FALSE)</f>
        <v>1.9847222222222224E-3</v>
      </c>
      <c r="P23" s="132">
        <f>VLOOKUP(C23,'OPEN 3'!$C$2:$L$37,10,FALSE)</f>
        <v>0</v>
      </c>
      <c r="Q23" s="132"/>
      <c r="R23" s="225">
        <f t="shared" si="2"/>
        <v>6.1513888888888885E-3</v>
      </c>
    </row>
    <row r="24" spans="1:18" s="12" customFormat="1" x14ac:dyDescent="0.3">
      <c r="A24" s="21">
        <v>23</v>
      </c>
      <c r="B24" s="200" t="s">
        <v>39</v>
      </c>
      <c r="C24" s="200" t="s">
        <v>236</v>
      </c>
      <c r="D24" s="244">
        <v>0</v>
      </c>
      <c r="E24" s="243">
        <f>VLOOKUP(C24,'OPEN 2'!$C$2:$D$37,2,FALSE)</f>
        <v>4258</v>
      </c>
      <c r="F24" s="169">
        <f>VLOOKUP(C24,'OPEN 3'!$C$2:$D$37,2,FALSE)</f>
        <v>0</v>
      </c>
      <c r="G24" s="132"/>
      <c r="H24" s="240">
        <f t="shared" si="0"/>
        <v>4258</v>
      </c>
      <c r="I24" s="171">
        <v>0</v>
      </c>
      <c r="J24" s="31">
        <f>VLOOKUP(C24,'OPEN 2'!$C$2:$K$37,9,FALSE)</f>
        <v>75</v>
      </c>
      <c r="K24" s="31">
        <f>VLOOKUP(C24,'OPEN 3'!$C$2:$K$37,9,FALSE)</f>
        <v>0</v>
      </c>
      <c r="L24" s="31"/>
      <c r="M24" s="31">
        <f t="shared" si="1"/>
        <v>75</v>
      </c>
      <c r="N24" s="225">
        <v>4.1666666666666666E-3</v>
      </c>
      <c r="O24" s="225">
        <f>VLOOKUP(C24,'OPEN 2'!$C$2:$L$37,10,FALSE)</f>
        <v>3.3299768518518518E-3</v>
      </c>
      <c r="P24" s="132">
        <f>VLOOKUP(C24,'OPEN 3'!$C$2:$L$37,10,FALSE)</f>
        <v>0</v>
      </c>
      <c r="Q24" s="132"/>
      <c r="R24" s="225">
        <f t="shared" si="2"/>
        <v>7.4966435185185188E-3</v>
      </c>
    </row>
    <row r="25" spans="1:18" s="13" customFormat="1" x14ac:dyDescent="0.3">
      <c r="A25" s="21">
        <v>24</v>
      </c>
      <c r="B25" s="200" t="s">
        <v>213</v>
      </c>
      <c r="C25" s="200" t="s">
        <v>329</v>
      </c>
      <c r="D25" s="244">
        <f>VLOOKUP('OPEN AVG'!C8,'OPEN 1'!$C$2:$D$35,2,FALSE)</f>
        <v>5340</v>
      </c>
      <c r="E25" s="243">
        <f>VLOOKUP(C25,'OPEN 2'!$C$2:$D$37,2,FALSE)</f>
        <v>0</v>
      </c>
      <c r="F25" s="169">
        <f>VLOOKUP(C25,'OPEN 3'!$C$2:$D$37,2,FALSE)</f>
        <v>0</v>
      </c>
      <c r="G25" s="132"/>
      <c r="H25" s="240">
        <f t="shared" si="0"/>
        <v>5340</v>
      </c>
      <c r="I25" s="171">
        <f>VLOOKUP(C25,'OPEN 1'!$C$2:$K$35,9,FALSE)</f>
        <v>75</v>
      </c>
      <c r="J25" s="31">
        <f>VLOOKUP(C25,'OPEN 2'!$C$2:$K$37,9,FALSE)</f>
        <v>0</v>
      </c>
      <c r="K25" s="31">
        <f>VLOOKUP(C25,'OPEN 3'!$C$2:$K$37,9,FALSE)</f>
        <v>0</v>
      </c>
      <c r="L25" s="31"/>
      <c r="M25" s="31">
        <f t="shared" si="1"/>
        <v>75</v>
      </c>
      <c r="N25" s="225">
        <f>VLOOKUP(C25,'OPEN 1'!$C$2:$L$35,10,FALSE)</f>
        <v>3.8396990740740739E-3</v>
      </c>
      <c r="O25" s="225">
        <f>VLOOKUP(C25,'OPEN 2'!$C$2:$L$37,10,FALSE)</f>
        <v>4.1666666666666666E-3</v>
      </c>
      <c r="P25" s="132">
        <f>VLOOKUP(C25,'OPEN 3'!$C$2:$L$37,10,FALSE)</f>
        <v>0</v>
      </c>
      <c r="Q25" s="132"/>
      <c r="R25" s="225">
        <f t="shared" si="2"/>
        <v>8.006365740740741E-3</v>
      </c>
    </row>
    <row r="26" spans="1:18" s="12" customFormat="1" x14ac:dyDescent="0.3">
      <c r="A26" s="21">
        <v>25</v>
      </c>
      <c r="B26" s="200" t="s">
        <v>213</v>
      </c>
      <c r="C26" s="200" t="s">
        <v>322</v>
      </c>
      <c r="D26" s="244">
        <v>5931</v>
      </c>
      <c r="E26" s="243">
        <f>VLOOKUP(C26,'OPEN 2'!$C$2:$D$37,2,FALSE)</f>
        <v>3798</v>
      </c>
      <c r="F26" s="169">
        <f>VLOOKUP(C26,'OPEN 3'!$C$2:$D$37,2,FALSE)</f>
        <v>0</v>
      </c>
      <c r="G26" s="170"/>
      <c r="H26" s="240">
        <f t="shared" si="0"/>
        <v>9729</v>
      </c>
      <c r="I26" s="171">
        <f>VLOOKUP(C26,'OPEN 1'!$C$2:$K$35,9,FALSE)</f>
        <v>45</v>
      </c>
      <c r="J26" s="31">
        <f>VLOOKUP(C26,'OPEN 2'!$C$2:$K$37,9,FALSE)</f>
        <v>30</v>
      </c>
      <c r="K26" s="31">
        <f>VLOOKUP(C26,'OPEN 3'!$C$2:$K$37,9,FALSE)</f>
        <v>0</v>
      </c>
      <c r="L26" s="135"/>
      <c r="M26" s="31">
        <f t="shared" si="1"/>
        <v>75</v>
      </c>
      <c r="N26" s="225">
        <f>VLOOKUP(C26,'OPEN 1'!$C$2:$L$35,10,FALSE)</f>
        <v>4.1666666666666666E-3</v>
      </c>
      <c r="O26" s="225">
        <f>VLOOKUP(C26,'OPEN 2'!$C$2:$L$37,10,FALSE)</f>
        <v>4.1666666666666666E-3</v>
      </c>
      <c r="P26" s="132">
        <f>VLOOKUP(C26,'OPEN 3'!$C$2:$L$37,10,FALSE)</f>
        <v>0</v>
      </c>
      <c r="Q26" s="170"/>
      <c r="R26" s="225">
        <f t="shared" si="2"/>
        <v>8.3333333333333332E-3</v>
      </c>
    </row>
    <row r="27" spans="1:18" s="13" customFormat="1" x14ac:dyDescent="0.3">
      <c r="A27" s="21">
        <v>26</v>
      </c>
      <c r="B27" s="200" t="s">
        <v>362</v>
      </c>
      <c r="C27" s="200" t="s">
        <v>105</v>
      </c>
      <c r="D27" s="244">
        <f>VLOOKUP('OPEN AVG'!C26,'OPEN 1'!$C$2:$D$35,2,FALSE)</f>
        <v>5931</v>
      </c>
      <c r="E27" s="243">
        <f>VLOOKUP(C27,'OPEN 2'!$C$2:$D$37,2,FALSE)</f>
        <v>4163</v>
      </c>
      <c r="F27" s="169">
        <f>VLOOKUP(C27,'OPEN 3'!$C$2:$D$37,2,FALSE)</f>
        <v>0</v>
      </c>
      <c r="G27" s="132"/>
      <c r="H27" s="240">
        <f t="shared" si="0"/>
        <v>10094</v>
      </c>
      <c r="I27" s="171">
        <f>VLOOKUP(C27,'OPEN 1'!$C$2:$K$35,9,FALSE)</f>
        <v>45</v>
      </c>
      <c r="J27" s="31">
        <f>VLOOKUP(C27,'OPEN 2'!$C$2:$K$37,9,FALSE)</f>
        <v>30</v>
      </c>
      <c r="K27" s="31">
        <f>VLOOKUP(C27,'OPEN 3'!$C$2:$K$37,9,FALSE)</f>
        <v>0</v>
      </c>
      <c r="L27" s="31"/>
      <c r="M27" s="31">
        <f t="shared" si="1"/>
        <v>75</v>
      </c>
      <c r="N27" s="225">
        <f>VLOOKUP(C27,'OPEN 1'!$C$2:$L$35,10,FALSE)</f>
        <v>4.1666666666666666E-3</v>
      </c>
      <c r="O27" s="225">
        <f>VLOOKUP(C27,'OPEN 2'!$C$2:$L$37,10,FALSE)</f>
        <v>4.1666666666666666E-3</v>
      </c>
      <c r="P27" s="132">
        <f>VLOOKUP(C27,'OPEN 3'!$C$2:$L$37,10,FALSE)</f>
        <v>0</v>
      </c>
      <c r="Q27" s="132"/>
      <c r="R27" s="225">
        <f t="shared" si="2"/>
        <v>8.3333333333333332E-3</v>
      </c>
    </row>
    <row r="28" spans="1:18" s="12" customFormat="1" x14ac:dyDescent="0.3">
      <c r="A28" s="21">
        <v>27</v>
      </c>
      <c r="B28" s="200" t="s">
        <v>89</v>
      </c>
      <c r="C28" s="200" t="s">
        <v>364</v>
      </c>
      <c r="D28" s="244">
        <f>VLOOKUP('OPEN AVG'!C16,'OPEN 1'!$C$2:$D$35,2,FALSE)</f>
        <v>240</v>
      </c>
      <c r="E28" s="243">
        <f>VLOOKUP(C28,'OPEN 2'!$C$2:$D$37,2,FALSE)</f>
        <v>4782</v>
      </c>
      <c r="F28" s="169">
        <f>VLOOKUP(C28,'OPEN 3'!$C$2:$D$37,2,FALSE)</f>
        <v>0</v>
      </c>
      <c r="G28" s="132"/>
      <c r="H28" s="240">
        <f t="shared" si="0"/>
        <v>5022</v>
      </c>
      <c r="I28" s="171">
        <f>VLOOKUP(C28,'OPEN 1'!$C$2:$K$35,9,FALSE)</f>
        <v>30</v>
      </c>
      <c r="J28" s="31">
        <f>VLOOKUP(C28,'OPEN 2'!$C$2:$K$37,9,FALSE)</f>
        <v>30</v>
      </c>
      <c r="K28" s="31">
        <f>VLOOKUP(C28,'OPEN 3'!$C$2:$K$37,9,FALSE)</f>
        <v>0</v>
      </c>
      <c r="L28" s="31"/>
      <c r="M28" s="31">
        <f t="shared" si="1"/>
        <v>60</v>
      </c>
      <c r="N28" s="225">
        <f>VLOOKUP(C28,'OPEN 1'!$C$2:$L$35,10,FALSE)</f>
        <v>4.1666666666666666E-3</v>
      </c>
      <c r="O28" s="225">
        <f>VLOOKUP(C28,'OPEN 2'!$C$2:$L$37,10,FALSE)</f>
        <v>4.1666666666666666E-3</v>
      </c>
      <c r="P28" s="132">
        <f>VLOOKUP(C28,'OPEN 3'!$C$2:$L$37,10,FALSE)</f>
        <v>0</v>
      </c>
      <c r="Q28" s="132"/>
      <c r="R28" s="225">
        <f t="shared" si="2"/>
        <v>8.3333333333333332E-3</v>
      </c>
    </row>
    <row r="29" spans="1:18" s="13" customFormat="1" x14ac:dyDescent="0.3">
      <c r="A29" s="21">
        <v>28</v>
      </c>
      <c r="B29" s="200" t="s">
        <v>29</v>
      </c>
      <c r="C29" s="200" t="s">
        <v>30</v>
      </c>
      <c r="D29" s="244">
        <v>0</v>
      </c>
      <c r="E29" s="243">
        <f>VLOOKUP(C29,'OPEN 2'!$C$2:$D$37,2,FALSE)</f>
        <v>2721</v>
      </c>
      <c r="F29" s="169">
        <f>VLOOKUP(C29,'OPEN 3'!$C$2:$D$37,2,FALSE)</f>
        <v>0</v>
      </c>
      <c r="G29" s="132"/>
      <c r="H29" s="240">
        <f t="shared" si="0"/>
        <v>2721</v>
      </c>
      <c r="I29" s="171">
        <v>0</v>
      </c>
      <c r="J29" s="31">
        <f>VLOOKUP(C29,'OPEN 2'!$C$2:$K$37,9,FALSE)</f>
        <v>55</v>
      </c>
      <c r="K29" s="31">
        <f>VLOOKUP(C29,'OPEN 3'!$C$2:$K$37,9,FALSE)</f>
        <v>0</v>
      </c>
      <c r="L29" s="31"/>
      <c r="M29" s="31">
        <f t="shared" si="1"/>
        <v>55</v>
      </c>
      <c r="N29" s="225">
        <v>4.1666666666666666E-3</v>
      </c>
      <c r="O29" s="225">
        <f>VLOOKUP(C29,'OPEN 2'!$C$2:$L$37,10,FALSE)</f>
        <v>4.1666666666666666E-3</v>
      </c>
      <c r="P29" s="132">
        <f>VLOOKUP(C29,'OPEN 3'!$C$2:$L$37,10,FALSE)</f>
        <v>0</v>
      </c>
      <c r="Q29" s="132"/>
      <c r="R29" s="225">
        <f t="shared" si="2"/>
        <v>8.3333333333333332E-3</v>
      </c>
    </row>
    <row r="30" spans="1:18" s="12" customFormat="1" x14ac:dyDescent="0.3">
      <c r="A30" s="51"/>
      <c r="B30"/>
      <c r="C30"/>
      <c r="D30" s="237"/>
      <c r="E30" s="237"/>
      <c r="F30" s="117"/>
      <c r="G30" s="117"/>
      <c r="H30" s="241"/>
      <c r="I30"/>
      <c r="J30"/>
      <c r="K30"/>
      <c r="L30"/>
      <c r="M30" s="14"/>
      <c r="N30" s="213"/>
      <c r="O30" s="220"/>
      <c r="P30" s="134"/>
      <c r="Q30" s="117"/>
      <c r="R30" s="228"/>
    </row>
    <row r="31" spans="1:18" s="13" customFormat="1" x14ac:dyDescent="0.3">
      <c r="A31" s="51"/>
      <c r="B31"/>
      <c r="C31"/>
      <c r="D31" s="237"/>
      <c r="E31" s="237"/>
      <c r="F31" s="117"/>
      <c r="G31" s="117"/>
      <c r="H31" s="241"/>
      <c r="I31"/>
      <c r="J31"/>
      <c r="K31"/>
      <c r="L31"/>
      <c r="M31" s="14"/>
      <c r="N31" s="213"/>
      <c r="O31" s="220"/>
      <c r="P31" s="134"/>
      <c r="Q31" s="117"/>
      <c r="R31" s="228"/>
    </row>
    <row r="1048557" spans="4:7" x14ac:dyDescent="0.3">
      <c r="D1048557" s="237">
        <f>SUM(D3:D1048556)</f>
        <v>99623.010000000009</v>
      </c>
      <c r="G1048557" s="117">
        <f>SUM(D1048557:E1048576)</f>
        <v>99623.010000000009</v>
      </c>
    </row>
  </sheetData>
  <sortState xmlns:xlrd2="http://schemas.microsoft.com/office/spreadsheetml/2017/richdata2" ref="A2:R29">
    <sortCondition descending="1" ref="M2:M29"/>
    <sortCondition ref="R2:R29"/>
    <sortCondition ref="H2:H29"/>
  </sortState>
  <printOptions headings="1" gridLines="1"/>
  <pageMargins left="8.7797619047619041E-2" right="0.5" top="0.5" bottom="0.5" header="0.05" footer="0.05"/>
  <pageSetup scale="60" fitToHeight="0" orientation="landscape" horizontalDpi="4294967293" r:id="rId1"/>
  <headerFooter>
    <oddHeader>&amp;COpen Average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25"/>
  <sheetViews>
    <sheetView view="pageLayout" zoomScale="79" zoomScaleNormal="100" zoomScalePageLayoutView="79" workbookViewId="0">
      <selection activeCell="D11" sqref="D11"/>
    </sheetView>
  </sheetViews>
  <sheetFormatPr defaultRowHeight="13.8" x14ac:dyDescent="0.25"/>
  <cols>
    <col min="1" max="1" width="2.8984375" customWidth="1"/>
    <col min="2" max="2" width="18.3984375" customWidth="1"/>
    <col min="3" max="3" width="12.59765625" style="140" customWidth="1"/>
    <col min="4" max="4" width="8.19921875" style="117" customWidth="1"/>
    <col min="5" max="5" width="8.796875" style="46"/>
    <col min="6" max="6" width="9.8984375" style="46" customWidth="1"/>
    <col min="7" max="7" width="9.09765625" style="46" customWidth="1"/>
    <col min="8" max="10" width="9.59765625" style="46" customWidth="1"/>
    <col min="11" max="11" width="10" style="14" customWidth="1"/>
    <col min="12" max="12" width="9.69921875" style="220" customWidth="1"/>
  </cols>
  <sheetData>
    <row r="1" spans="1:12" s="5" customFormat="1" ht="14.4" x14ac:dyDescent="0.3">
      <c r="A1" s="33"/>
      <c r="B1" s="41" t="s">
        <v>0</v>
      </c>
      <c r="C1" s="201" t="s">
        <v>1</v>
      </c>
      <c r="D1" s="125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189" t="s">
        <v>155</v>
      </c>
      <c r="K1" s="42" t="s">
        <v>8</v>
      </c>
      <c r="L1" s="214" t="s">
        <v>9</v>
      </c>
    </row>
    <row r="2" spans="1:12" s="1" customFormat="1" ht="14.4" x14ac:dyDescent="0.3">
      <c r="A2" s="197">
        <v>1</v>
      </c>
      <c r="B2" s="197" t="s">
        <v>211</v>
      </c>
      <c r="C2" s="202" t="s">
        <v>328</v>
      </c>
      <c r="D2" s="126">
        <v>2537</v>
      </c>
      <c r="E2" s="40">
        <v>15</v>
      </c>
      <c r="F2" s="40">
        <v>15</v>
      </c>
      <c r="G2" s="40">
        <v>15</v>
      </c>
      <c r="H2" s="40">
        <v>15</v>
      </c>
      <c r="I2" s="40">
        <v>15</v>
      </c>
      <c r="J2" s="40">
        <v>0</v>
      </c>
      <c r="K2" s="135">
        <f t="shared" ref="K2:K19" si="0">SUM(E2:J2)</f>
        <v>75</v>
      </c>
      <c r="L2" s="215">
        <v>1.6221064814814815E-3</v>
      </c>
    </row>
    <row r="3" spans="1:12" s="3" customFormat="1" ht="14.4" x14ac:dyDescent="0.3">
      <c r="A3" s="197">
        <v>2</v>
      </c>
      <c r="B3" s="197" t="s">
        <v>39</v>
      </c>
      <c r="C3" s="202" t="s">
        <v>236</v>
      </c>
      <c r="D3" s="126">
        <v>3086</v>
      </c>
      <c r="E3" s="40">
        <v>15</v>
      </c>
      <c r="F3" s="40">
        <v>15</v>
      </c>
      <c r="G3" s="40">
        <v>15</v>
      </c>
      <c r="H3" s="40">
        <v>15</v>
      </c>
      <c r="I3" s="40">
        <v>15</v>
      </c>
      <c r="J3" s="40">
        <v>0</v>
      </c>
      <c r="K3" s="135">
        <f t="shared" si="0"/>
        <v>75</v>
      </c>
      <c r="L3" s="215">
        <v>1.7829861111111111E-3</v>
      </c>
    </row>
    <row r="4" spans="1:12" s="1" customFormat="1" ht="14.4" x14ac:dyDescent="0.3">
      <c r="A4" s="197">
        <v>3</v>
      </c>
      <c r="B4" s="197" t="s">
        <v>95</v>
      </c>
      <c r="C4" s="202" t="s">
        <v>235</v>
      </c>
      <c r="D4" s="126">
        <v>4310</v>
      </c>
      <c r="E4" s="40">
        <v>15</v>
      </c>
      <c r="F4" s="40">
        <v>15</v>
      </c>
      <c r="G4" s="40">
        <v>15</v>
      </c>
      <c r="H4" s="40">
        <v>15</v>
      </c>
      <c r="I4" s="40">
        <v>15</v>
      </c>
      <c r="J4" s="40">
        <v>0</v>
      </c>
      <c r="K4" s="135">
        <f t="shared" si="0"/>
        <v>75</v>
      </c>
      <c r="L4" s="215">
        <v>1.8712962962962962E-3</v>
      </c>
    </row>
    <row r="5" spans="1:12" s="3" customFormat="1" ht="14.4" x14ac:dyDescent="0.3">
      <c r="A5" s="197">
        <v>4</v>
      </c>
      <c r="B5" s="197" t="s">
        <v>225</v>
      </c>
      <c r="C5" s="202" t="s">
        <v>380</v>
      </c>
      <c r="D5" s="126">
        <v>1018</v>
      </c>
      <c r="E5" s="40">
        <v>15</v>
      </c>
      <c r="F5" s="40">
        <v>15</v>
      </c>
      <c r="G5" s="40">
        <v>15</v>
      </c>
      <c r="H5" s="40">
        <v>15</v>
      </c>
      <c r="I5" s="40">
        <v>15</v>
      </c>
      <c r="J5" s="40">
        <v>0</v>
      </c>
      <c r="K5" s="135">
        <f t="shared" si="0"/>
        <v>75</v>
      </c>
      <c r="L5" s="215">
        <v>1.9568287037037037E-3</v>
      </c>
    </row>
    <row r="6" spans="1:12" s="1" customFormat="1" ht="14.4" x14ac:dyDescent="0.3">
      <c r="A6" s="197">
        <v>5</v>
      </c>
      <c r="B6" s="197" t="s">
        <v>39</v>
      </c>
      <c r="C6" s="202" t="s">
        <v>237</v>
      </c>
      <c r="D6" s="126">
        <v>3541</v>
      </c>
      <c r="E6" s="40">
        <v>15</v>
      </c>
      <c r="F6" s="40">
        <v>15</v>
      </c>
      <c r="G6" s="40">
        <v>15</v>
      </c>
      <c r="H6" s="40">
        <v>15</v>
      </c>
      <c r="I6" s="40">
        <v>15</v>
      </c>
      <c r="J6" s="40">
        <v>0</v>
      </c>
      <c r="K6" s="135">
        <f t="shared" si="0"/>
        <v>75</v>
      </c>
      <c r="L6" s="215">
        <v>2.1086805555555559E-3</v>
      </c>
    </row>
    <row r="7" spans="1:12" s="3" customFormat="1" ht="14.4" x14ac:dyDescent="0.3">
      <c r="A7" s="197">
        <v>6</v>
      </c>
      <c r="B7" s="197" t="s">
        <v>124</v>
      </c>
      <c r="C7" s="202" t="s">
        <v>251</v>
      </c>
      <c r="D7" s="126">
        <v>3634</v>
      </c>
      <c r="E7" s="40">
        <v>15</v>
      </c>
      <c r="F7" s="40">
        <v>15</v>
      </c>
      <c r="G7" s="40">
        <v>15</v>
      </c>
      <c r="H7" s="40">
        <v>15</v>
      </c>
      <c r="I7" s="40">
        <v>15</v>
      </c>
      <c r="J7" s="40">
        <v>0</v>
      </c>
      <c r="K7" s="135">
        <f t="shared" si="0"/>
        <v>75</v>
      </c>
      <c r="L7" s="215">
        <v>2.1305555555555557E-3</v>
      </c>
    </row>
    <row r="8" spans="1:12" s="1" customFormat="1" ht="14.4" x14ac:dyDescent="0.3">
      <c r="A8" s="197">
        <v>7</v>
      </c>
      <c r="B8" s="197" t="s">
        <v>303</v>
      </c>
      <c r="C8" s="202" t="s">
        <v>382</v>
      </c>
      <c r="D8" s="126">
        <v>4670</v>
      </c>
      <c r="E8" s="40">
        <v>15</v>
      </c>
      <c r="F8" s="40">
        <v>15</v>
      </c>
      <c r="G8" s="40">
        <v>15</v>
      </c>
      <c r="H8" s="40">
        <v>15</v>
      </c>
      <c r="I8" s="40">
        <v>15</v>
      </c>
      <c r="J8" s="40">
        <v>0</v>
      </c>
      <c r="K8" s="135">
        <f t="shared" si="0"/>
        <v>75</v>
      </c>
      <c r="L8" s="215">
        <v>2.2510416666666664E-3</v>
      </c>
    </row>
    <row r="9" spans="1:12" s="3" customFormat="1" ht="14.4" x14ac:dyDescent="0.3">
      <c r="A9" s="197">
        <v>8</v>
      </c>
      <c r="B9" s="197" t="s">
        <v>124</v>
      </c>
      <c r="C9" s="202" t="s">
        <v>269</v>
      </c>
      <c r="D9" s="126">
        <v>4531</v>
      </c>
      <c r="E9" s="40">
        <v>15</v>
      </c>
      <c r="F9" s="40">
        <v>15</v>
      </c>
      <c r="G9" s="40">
        <v>15</v>
      </c>
      <c r="H9" s="40">
        <v>15</v>
      </c>
      <c r="I9" s="40">
        <v>15</v>
      </c>
      <c r="J9" s="40">
        <v>0</v>
      </c>
      <c r="K9" s="135">
        <f t="shared" si="0"/>
        <v>75</v>
      </c>
      <c r="L9" s="215">
        <v>2.5104166666666669E-3</v>
      </c>
    </row>
    <row r="10" spans="1:12" s="3" customFormat="1" ht="14.4" x14ac:dyDescent="0.3">
      <c r="A10" s="197">
        <v>9</v>
      </c>
      <c r="B10" s="197" t="s">
        <v>361</v>
      </c>
      <c r="C10" s="202" t="s">
        <v>386</v>
      </c>
      <c r="D10" s="126">
        <v>5188</v>
      </c>
      <c r="E10" s="40">
        <v>15</v>
      </c>
      <c r="F10" s="40">
        <v>15</v>
      </c>
      <c r="G10" s="40">
        <v>15</v>
      </c>
      <c r="H10" s="40">
        <v>15</v>
      </c>
      <c r="I10" s="40">
        <v>15</v>
      </c>
      <c r="J10" s="40">
        <v>0</v>
      </c>
      <c r="K10" s="135">
        <f t="shared" si="0"/>
        <v>75</v>
      </c>
      <c r="L10" s="215">
        <v>2.8479166666666666E-3</v>
      </c>
    </row>
    <row r="11" spans="1:12" s="1" customFormat="1" ht="14.4" x14ac:dyDescent="0.3">
      <c r="A11" s="197">
        <v>10</v>
      </c>
      <c r="B11" s="197" t="s">
        <v>389</v>
      </c>
      <c r="C11" s="202" t="s">
        <v>274</v>
      </c>
      <c r="D11" s="126">
        <v>10400</v>
      </c>
      <c r="E11" s="40">
        <v>15</v>
      </c>
      <c r="F11" s="40">
        <v>15</v>
      </c>
      <c r="G11" s="40">
        <v>15</v>
      </c>
      <c r="H11" s="40">
        <v>15</v>
      </c>
      <c r="I11" s="40">
        <v>15</v>
      </c>
      <c r="J11" s="40">
        <v>0</v>
      </c>
      <c r="K11" s="135">
        <f t="shared" si="0"/>
        <v>75</v>
      </c>
      <c r="L11" s="215">
        <v>2.9026620370370374E-3</v>
      </c>
    </row>
    <row r="12" spans="1:12" s="3" customFormat="1" ht="14.4" x14ac:dyDescent="0.3">
      <c r="A12" s="197">
        <v>11</v>
      </c>
      <c r="B12" s="197" t="s">
        <v>263</v>
      </c>
      <c r="C12" s="202" t="s">
        <v>368</v>
      </c>
      <c r="D12" s="126">
        <v>2682</v>
      </c>
      <c r="E12" s="40">
        <v>15</v>
      </c>
      <c r="F12" s="40">
        <v>15</v>
      </c>
      <c r="G12" s="40">
        <v>15</v>
      </c>
      <c r="H12" s="40">
        <v>15</v>
      </c>
      <c r="I12" s="40">
        <v>15</v>
      </c>
      <c r="J12" s="40">
        <v>0</v>
      </c>
      <c r="K12" s="135">
        <f t="shared" si="0"/>
        <v>75</v>
      </c>
      <c r="L12" s="215">
        <v>3.6987268518518519E-3</v>
      </c>
    </row>
    <row r="13" spans="1:12" s="3" customFormat="1" ht="14.4" x14ac:dyDescent="0.3">
      <c r="A13" s="197">
        <v>12</v>
      </c>
      <c r="B13" s="197" t="s">
        <v>362</v>
      </c>
      <c r="C13" s="202" t="s">
        <v>105</v>
      </c>
      <c r="D13" s="126">
        <v>11800</v>
      </c>
      <c r="E13" s="40">
        <v>15</v>
      </c>
      <c r="F13" s="40">
        <v>15</v>
      </c>
      <c r="G13" s="40">
        <v>15</v>
      </c>
      <c r="H13" s="40">
        <v>15</v>
      </c>
      <c r="I13" s="40">
        <v>5</v>
      </c>
      <c r="J13" s="40">
        <v>0</v>
      </c>
      <c r="K13" s="135">
        <f t="shared" si="0"/>
        <v>65</v>
      </c>
      <c r="L13" s="215">
        <v>4.1666666666666666E-3</v>
      </c>
    </row>
    <row r="14" spans="1:12" ht="14.4" x14ac:dyDescent="0.3">
      <c r="A14" s="197">
        <v>13</v>
      </c>
      <c r="B14" s="197" t="s">
        <v>369</v>
      </c>
      <c r="C14" s="202" t="s">
        <v>387</v>
      </c>
      <c r="D14" s="126">
        <v>10400</v>
      </c>
      <c r="E14" s="40">
        <v>15</v>
      </c>
      <c r="F14" s="40">
        <v>15</v>
      </c>
      <c r="G14" s="40">
        <v>15</v>
      </c>
      <c r="H14" s="40">
        <v>0</v>
      </c>
      <c r="I14" s="40">
        <v>0</v>
      </c>
      <c r="J14" s="40">
        <v>0</v>
      </c>
      <c r="K14" s="135">
        <f t="shared" si="0"/>
        <v>45</v>
      </c>
      <c r="L14" s="215">
        <v>4.1666666666666666E-3</v>
      </c>
    </row>
    <row r="15" spans="1:12" s="1" customFormat="1" ht="14.4" x14ac:dyDescent="0.3">
      <c r="A15" s="197">
        <v>14</v>
      </c>
      <c r="B15" s="197" t="s">
        <v>332</v>
      </c>
      <c r="C15" s="202" t="s">
        <v>367</v>
      </c>
      <c r="D15" s="126">
        <v>12600</v>
      </c>
      <c r="E15" s="40">
        <v>15</v>
      </c>
      <c r="F15" s="40">
        <v>15</v>
      </c>
      <c r="G15" s="40">
        <v>15</v>
      </c>
      <c r="H15" s="40">
        <v>0</v>
      </c>
      <c r="I15" s="40">
        <v>0</v>
      </c>
      <c r="J15" s="40">
        <v>0</v>
      </c>
      <c r="K15" s="135">
        <f t="shared" si="0"/>
        <v>45</v>
      </c>
      <c r="L15" s="215">
        <v>4.1666666666666666E-3</v>
      </c>
    </row>
    <row r="16" spans="1:12" s="3" customFormat="1" ht="14.4" x14ac:dyDescent="0.3">
      <c r="A16" s="197">
        <v>15</v>
      </c>
      <c r="B16" s="197" t="s">
        <v>365</v>
      </c>
      <c r="C16" s="203" t="s">
        <v>399</v>
      </c>
      <c r="D16" s="126">
        <v>321</v>
      </c>
      <c r="E16" s="40">
        <v>15</v>
      </c>
      <c r="F16" s="40">
        <v>15</v>
      </c>
      <c r="G16" s="40">
        <v>15</v>
      </c>
      <c r="H16" s="40">
        <v>0</v>
      </c>
      <c r="I16" s="40">
        <v>0</v>
      </c>
      <c r="J16" s="40">
        <v>0</v>
      </c>
      <c r="K16" s="135">
        <f t="shared" si="0"/>
        <v>45</v>
      </c>
      <c r="L16" s="215">
        <v>4.1666666666666666E-3</v>
      </c>
    </row>
    <row r="17" spans="1:12" s="3" customFormat="1" ht="14.4" x14ac:dyDescent="0.3">
      <c r="A17" s="197">
        <v>16</v>
      </c>
      <c r="B17" s="197" t="s">
        <v>249</v>
      </c>
      <c r="C17" s="202" t="s">
        <v>325</v>
      </c>
      <c r="D17" s="126">
        <v>3935</v>
      </c>
      <c r="E17" s="40">
        <v>15</v>
      </c>
      <c r="F17" s="40">
        <v>15</v>
      </c>
      <c r="G17" s="40">
        <v>15</v>
      </c>
      <c r="H17" s="40">
        <v>0</v>
      </c>
      <c r="I17" s="40">
        <v>0</v>
      </c>
      <c r="J17" s="40">
        <v>0</v>
      </c>
      <c r="K17" s="135">
        <f t="shared" si="0"/>
        <v>45</v>
      </c>
      <c r="L17" s="215">
        <v>4.1666666666666666E-3</v>
      </c>
    </row>
    <row r="18" spans="1:12" ht="14.4" x14ac:dyDescent="0.3">
      <c r="A18" s="197">
        <v>17</v>
      </c>
      <c r="B18" s="197" t="s">
        <v>360</v>
      </c>
      <c r="C18" s="202" t="s">
        <v>357</v>
      </c>
      <c r="D18" s="126">
        <v>4274</v>
      </c>
      <c r="E18" s="40">
        <v>15</v>
      </c>
      <c r="F18" s="40">
        <v>15</v>
      </c>
      <c r="G18" s="40">
        <v>15</v>
      </c>
      <c r="H18" s="40">
        <v>0</v>
      </c>
      <c r="I18" s="40">
        <v>0</v>
      </c>
      <c r="J18" s="40">
        <v>0</v>
      </c>
      <c r="K18" s="135">
        <f t="shared" si="0"/>
        <v>45</v>
      </c>
      <c r="L18" s="215">
        <v>4.1666666666666666E-3</v>
      </c>
    </row>
    <row r="19" spans="1:12" s="3" customFormat="1" ht="14.4" x14ac:dyDescent="0.3">
      <c r="A19" s="197">
        <v>18</v>
      </c>
      <c r="B19" s="197" t="s">
        <v>213</v>
      </c>
      <c r="C19" s="202" t="s">
        <v>329</v>
      </c>
      <c r="D19" s="126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135">
        <f t="shared" si="0"/>
        <v>0</v>
      </c>
      <c r="L19" s="215">
        <v>4.1666666666666666E-3</v>
      </c>
    </row>
    <row r="20" spans="1:12" ht="14.4" x14ac:dyDescent="0.3">
      <c r="A20" s="197">
        <v>19</v>
      </c>
      <c r="B20" s="197" t="s">
        <v>324</v>
      </c>
      <c r="C20" s="202" t="s">
        <v>165</v>
      </c>
      <c r="D20" s="126">
        <v>209</v>
      </c>
      <c r="E20" s="40">
        <v>15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216">
        <v>0</v>
      </c>
      <c r="L20" s="215">
        <v>4.1666666666666666E-3</v>
      </c>
    </row>
    <row r="21" spans="1:12" ht="14.4" x14ac:dyDescent="0.3">
      <c r="A21" s="197">
        <v>20</v>
      </c>
      <c r="B21" s="197" t="s">
        <v>134</v>
      </c>
      <c r="C21" s="202" t="s">
        <v>388</v>
      </c>
      <c r="D21" s="126">
        <v>307</v>
      </c>
      <c r="E21" s="40">
        <v>15</v>
      </c>
      <c r="F21" s="40">
        <v>15</v>
      </c>
      <c r="G21" s="40">
        <v>0</v>
      </c>
      <c r="H21" s="40">
        <v>0</v>
      </c>
      <c r="I21" s="40">
        <v>0</v>
      </c>
      <c r="J21" s="40">
        <v>0</v>
      </c>
      <c r="K21" s="216">
        <v>0</v>
      </c>
      <c r="L21" s="215">
        <v>4.1666666666666666E-3</v>
      </c>
    </row>
    <row r="22" spans="1:12" ht="14.4" x14ac:dyDescent="0.3">
      <c r="A22" s="197">
        <v>21</v>
      </c>
      <c r="B22" s="197" t="s">
        <v>44</v>
      </c>
      <c r="C22" s="202" t="s">
        <v>244</v>
      </c>
      <c r="D22" s="126">
        <v>3139</v>
      </c>
      <c r="E22" s="40">
        <v>15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216">
        <v>0</v>
      </c>
      <c r="L22" s="215">
        <v>4.1666666666666666E-3</v>
      </c>
    </row>
    <row r="23" spans="1:12" ht="14.4" x14ac:dyDescent="0.3">
      <c r="A23" s="197">
        <v>22</v>
      </c>
      <c r="B23" s="197" t="s">
        <v>44</v>
      </c>
      <c r="C23" s="202" t="s">
        <v>38</v>
      </c>
      <c r="D23" s="126">
        <v>5285</v>
      </c>
      <c r="E23" s="40">
        <v>15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216">
        <v>0</v>
      </c>
      <c r="L23" s="215">
        <v>4.1666666666666666E-3</v>
      </c>
    </row>
    <row r="24" spans="1:12" ht="14.4" x14ac:dyDescent="0.3">
      <c r="A24" s="197">
        <v>30</v>
      </c>
      <c r="B24" s="197"/>
      <c r="C24" s="202"/>
      <c r="D24" s="126"/>
      <c r="E24" s="40"/>
      <c r="F24" s="40"/>
      <c r="G24" s="40"/>
      <c r="H24" s="40"/>
      <c r="I24" s="40"/>
      <c r="J24" s="40"/>
      <c r="K24" s="135">
        <f t="shared" ref="K24:K25" si="1">SUM(E24:J24)</f>
        <v>0</v>
      </c>
      <c r="L24" s="215"/>
    </row>
    <row r="25" spans="1:12" ht="14.4" x14ac:dyDescent="0.3">
      <c r="A25" s="197">
        <v>31</v>
      </c>
      <c r="B25" s="197"/>
      <c r="C25" s="202"/>
      <c r="D25" s="126"/>
      <c r="E25" s="40"/>
      <c r="F25" s="40"/>
      <c r="G25" s="40"/>
      <c r="H25" s="40"/>
      <c r="I25" s="40"/>
      <c r="J25" s="40"/>
      <c r="K25" s="135">
        <f t="shared" si="1"/>
        <v>0</v>
      </c>
      <c r="L25" s="215"/>
    </row>
  </sheetData>
  <sortState xmlns:xlrd2="http://schemas.microsoft.com/office/spreadsheetml/2017/richdata2" ref="A2:L23">
    <sortCondition descending="1" ref="K2:K23"/>
    <sortCondition ref="L2:L23"/>
    <sortCondition ref="D2:D23"/>
  </sortState>
  <printOptions headings="1" gridLines="1"/>
  <pageMargins left="0.7" right="0.7" top="0.75" bottom="0.75" header="0.3" footer="0.3"/>
  <pageSetup scale="92" orientation="landscape" horizontalDpi="4294967293" r:id="rId1"/>
  <headerFooter>
    <oddHeader>&amp;CNursery Day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32"/>
  <sheetViews>
    <sheetView zoomScaleNormal="100" workbookViewId="0">
      <selection activeCell="A2" sqref="A2:A23"/>
    </sheetView>
  </sheetViews>
  <sheetFormatPr defaultRowHeight="13.8" x14ac:dyDescent="0.25"/>
  <cols>
    <col min="1" max="1" width="2.8984375" customWidth="1"/>
    <col min="2" max="2" width="18.3984375" style="140" customWidth="1"/>
    <col min="3" max="3" width="12.8984375" style="140" customWidth="1"/>
    <col min="4" max="4" width="8.19921875" style="263" customWidth="1"/>
    <col min="5" max="5" width="8.796875" style="46"/>
    <col min="6" max="6" width="9.8984375" style="46" customWidth="1"/>
    <col min="7" max="7" width="9.09765625" style="46" customWidth="1"/>
    <col min="8" max="10" width="9.59765625" style="46" customWidth="1"/>
    <col min="11" max="11" width="10" style="14" customWidth="1"/>
    <col min="12" max="12" width="9.69921875" style="219" customWidth="1"/>
  </cols>
  <sheetData>
    <row r="1" spans="1:12" s="5" customFormat="1" ht="14.4" x14ac:dyDescent="0.3">
      <c r="A1" s="18" t="e">
        <f>+L21A1:L1:LA23</f>
        <v>#NAME?</v>
      </c>
      <c r="B1" s="259" t="s">
        <v>0</v>
      </c>
      <c r="C1" s="259" t="s">
        <v>1</v>
      </c>
      <c r="D1" s="260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155</v>
      </c>
      <c r="K1" s="20" t="s">
        <v>8</v>
      </c>
      <c r="L1" s="264" t="s">
        <v>9</v>
      </c>
    </row>
    <row r="2" spans="1:12" s="5" customFormat="1" ht="14.4" x14ac:dyDescent="0.3">
      <c r="A2" s="56">
        <v>1</v>
      </c>
      <c r="B2" s="265" t="s">
        <v>39</v>
      </c>
      <c r="C2" s="265" t="s">
        <v>236</v>
      </c>
      <c r="D2" s="260">
        <v>2371</v>
      </c>
      <c r="E2" s="19">
        <v>15</v>
      </c>
      <c r="F2" s="19">
        <v>15</v>
      </c>
      <c r="G2" s="19">
        <v>15</v>
      </c>
      <c r="H2" s="19">
        <v>15</v>
      </c>
      <c r="I2" s="19">
        <v>15</v>
      </c>
      <c r="J2" s="19">
        <v>0</v>
      </c>
      <c r="K2" s="31">
        <f t="shared" ref="K2:K23" si="0">SUM(E2:J2)</f>
        <v>75</v>
      </c>
      <c r="L2" s="264">
        <v>1.5280092592592593E-3</v>
      </c>
    </row>
    <row r="3" spans="1:12" s="1" customFormat="1" ht="14.4" x14ac:dyDescent="0.3">
      <c r="A3" s="21">
        <v>2</v>
      </c>
      <c r="B3" s="257" t="s">
        <v>95</v>
      </c>
      <c r="C3" s="257" t="s">
        <v>235</v>
      </c>
      <c r="D3" s="261">
        <v>3534</v>
      </c>
      <c r="E3" s="24">
        <v>15</v>
      </c>
      <c r="F3" s="24">
        <v>15</v>
      </c>
      <c r="G3" s="24">
        <v>15</v>
      </c>
      <c r="H3" s="24">
        <v>15</v>
      </c>
      <c r="I3" s="24">
        <v>15</v>
      </c>
      <c r="J3" s="24">
        <v>0</v>
      </c>
      <c r="K3" s="31">
        <f t="shared" si="0"/>
        <v>75</v>
      </c>
      <c r="L3" s="217">
        <v>1.7509259259259257E-3</v>
      </c>
    </row>
    <row r="4" spans="1:12" s="3" customFormat="1" ht="14.4" x14ac:dyDescent="0.3">
      <c r="A4" s="21">
        <v>3</v>
      </c>
      <c r="B4" s="266" t="s">
        <v>124</v>
      </c>
      <c r="C4" s="266" t="s">
        <v>251</v>
      </c>
      <c r="D4" s="261">
        <v>4510</v>
      </c>
      <c r="E4" s="24">
        <v>15</v>
      </c>
      <c r="F4" s="24">
        <v>15</v>
      </c>
      <c r="G4" s="24">
        <v>15</v>
      </c>
      <c r="H4" s="24">
        <v>15</v>
      </c>
      <c r="I4" s="24">
        <v>15</v>
      </c>
      <c r="J4" s="24">
        <v>0</v>
      </c>
      <c r="K4" s="31">
        <f t="shared" si="0"/>
        <v>75</v>
      </c>
      <c r="L4" s="217">
        <v>1.8745370370370372E-3</v>
      </c>
    </row>
    <row r="5" spans="1:12" s="1" customFormat="1" ht="14.4" x14ac:dyDescent="0.3">
      <c r="A5" s="56">
        <v>4</v>
      </c>
      <c r="B5" s="257" t="s">
        <v>39</v>
      </c>
      <c r="C5" s="257" t="s">
        <v>237</v>
      </c>
      <c r="D5" s="261">
        <v>4113</v>
      </c>
      <c r="E5" s="24">
        <v>15</v>
      </c>
      <c r="F5" s="24">
        <v>15</v>
      </c>
      <c r="G5" s="24">
        <v>15</v>
      </c>
      <c r="H5" s="24">
        <v>15</v>
      </c>
      <c r="I5" s="24">
        <v>15</v>
      </c>
      <c r="J5" s="24">
        <v>0</v>
      </c>
      <c r="K5" s="31">
        <f t="shared" si="0"/>
        <v>75</v>
      </c>
      <c r="L5" s="217">
        <v>1.9627314814814815E-3</v>
      </c>
    </row>
    <row r="6" spans="1:12" s="3" customFormat="1" ht="14.4" x14ac:dyDescent="0.3">
      <c r="A6" s="21">
        <v>5</v>
      </c>
      <c r="B6" s="257" t="s">
        <v>389</v>
      </c>
      <c r="C6" s="257" t="s">
        <v>274</v>
      </c>
      <c r="D6" s="261">
        <v>3241</v>
      </c>
      <c r="E6" s="24">
        <v>15</v>
      </c>
      <c r="F6" s="24">
        <v>15</v>
      </c>
      <c r="G6" s="24">
        <v>15</v>
      </c>
      <c r="H6" s="24">
        <v>15</v>
      </c>
      <c r="I6" s="24">
        <v>15</v>
      </c>
      <c r="J6" s="24">
        <v>0</v>
      </c>
      <c r="K6" s="31">
        <f t="shared" si="0"/>
        <v>75</v>
      </c>
      <c r="L6" s="217">
        <v>2.0745370370370371E-3</v>
      </c>
    </row>
    <row r="7" spans="1:12" s="1" customFormat="1" ht="14.4" x14ac:dyDescent="0.3">
      <c r="A7" s="21">
        <v>6</v>
      </c>
      <c r="B7" s="257" t="s">
        <v>303</v>
      </c>
      <c r="C7" s="257" t="s">
        <v>382</v>
      </c>
      <c r="D7" s="261">
        <v>2234</v>
      </c>
      <c r="E7" s="24">
        <v>15</v>
      </c>
      <c r="F7" s="24">
        <v>15</v>
      </c>
      <c r="G7" s="24">
        <v>15</v>
      </c>
      <c r="H7" s="24">
        <v>15</v>
      </c>
      <c r="I7" s="24">
        <v>15</v>
      </c>
      <c r="J7" s="24">
        <v>0</v>
      </c>
      <c r="K7" s="31">
        <f t="shared" si="0"/>
        <v>75</v>
      </c>
      <c r="L7" s="217">
        <v>2.1121527777777779E-3</v>
      </c>
    </row>
    <row r="8" spans="1:12" s="3" customFormat="1" ht="14.4" x14ac:dyDescent="0.3">
      <c r="A8" s="56">
        <v>7</v>
      </c>
      <c r="B8" s="257" t="s">
        <v>44</v>
      </c>
      <c r="C8" s="257" t="s">
        <v>244</v>
      </c>
      <c r="D8" s="261">
        <v>2727</v>
      </c>
      <c r="E8" s="24">
        <v>15</v>
      </c>
      <c r="F8" s="24">
        <v>15</v>
      </c>
      <c r="G8" s="24">
        <v>15</v>
      </c>
      <c r="H8" s="24">
        <v>15</v>
      </c>
      <c r="I8" s="24">
        <v>15</v>
      </c>
      <c r="J8" s="24">
        <v>0</v>
      </c>
      <c r="K8" s="31">
        <f t="shared" si="0"/>
        <v>75</v>
      </c>
      <c r="L8" s="217">
        <v>2.3243055555555556E-3</v>
      </c>
    </row>
    <row r="9" spans="1:12" s="1" customFormat="1" ht="14.4" x14ac:dyDescent="0.3">
      <c r="A9" s="21">
        <v>8</v>
      </c>
      <c r="B9" s="257" t="s">
        <v>44</v>
      </c>
      <c r="C9" s="257" t="s">
        <v>38</v>
      </c>
      <c r="D9" s="261">
        <v>3209</v>
      </c>
      <c r="E9" s="24">
        <v>15</v>
      </c>
      <c r="F9" s="24">
        <v>15</v>
      </c>
      <c r="G9" s="24">
        <v>15</v>
      </c>
      <c r="H9" s="24">
        <v>15</v>
      </c>
      <c r="I9" s="24">
        <v>15</v>
      </c>
      <c r="J9" s="24">
        <v>0</v>
      </c>
      <c r="K9" s="31">
        <f t="shared" si="0"/>
        <v>75</v>
      </c>
      <c r="L9" s="217">
        <v>2.3386574074074074E-3</v>
      </c>
    </row>
    <row r="10" spans="1:12" s="1" customFormat="1" ht="14.4" x14ac:dyDescent="0.3">
      <c r="A10" s="21">
        <v>9</v>
      </c>
      <c r="B10" s="257" t="s">
        <v>332</v>
      </c>
      <c r="C10" s="257" t="s">
        <v>367</v>
      </c>
      <c r="D10" s="261">
        <v>2993</v>
      </c>
      <c r="E10" s="24">
        <v>15</v>
      </c>
      <c r="F10" s="24">
        <v>15</v>
      </c>
      <c r="G10" s="24">
        <v>15</v>
      </c>
      <c r="H10" s="24">
        <v>15</v>
      </c>
      <c r="I10" s="24">
        <v>15</v>
      </c>
      <c r="J10" s="24">
        <v>0</v>
      </c>
      <c r="K10" s="31">
        <f t="shared" si="0"/>
        <v>75</v>
      </c>
      <c r="L10" s="217">
        <v>2.3849537037037038E-3</v>
      </c>
    </row>
    <row r="11" spans="1:12" s="1" customFormat="1" ht="14.4" x14ac:dyDescent="0.3">
      <c r="A11" s="56">
        <v>10</v>
      </c>
      <c r="B11" s="257" t="s">
        <v>225</v>
      </c>
      <c r="C11" s="257" t="s">
        <v>380</v>
      </c>
      <c r="D11" s="261">
        <v>4097</v>
      </c>
      <c r="E11" s="24">
        <v>15</v>
      </c>
      <c r="F11" s="24">
        <v>15</v>
      </c>
      <c r="G11" s="24">
        <v>15</v>
      </c>
      <c r="H11" s="24">
        <v>15</v>
      </c>
      <c r="I11" s="24">
        <v>15</v>
      </c>
      <c r="J11" s="24">
        <v>0</v>
      </c>
      <c r="K11" s="31">
        <f t="shared" si="0"/>
        <v>75</v>
      </c>
      <c r="L11" s="217">
        <v>2.6221064814814818E-3</v>
      </c>
    </row>
    <row r="12" spans="1:12" s="3" customFormat="1" ht="14.4" x14ac:dyDescent="0.3">
      <c r="A12" s="21">
        <v>11</v>
      </c>
      <c r="B12" s="257" t="s">
        <v>211</v>
      </c>
      <c r="C12" s="257" t="s">
        <v>328</v>
      </c>
      <c r="D12" s="261">
        <v>2421</v>
      </c>
      <c r="E12" s="24">
        <v>15</v>
      </c>
      <c r="F12" s="24">
        <v>15</v>
      </c>
      <c r="G12" s="24">
        <v>15</v>
      </c>
      <c r="H12" s="24">
        <v>15</v>
      </c>
      <c r="I12" s="24">
        <v>15</v>
      </c>
      <c r="J12" s="24">
        <v>0</v>
      </c>
      <c r="K12" s="31">
        <f t="shared" si="0"/>
        <v>75</v>
      </c>
      <c r="L12" s="217">
        <v>2.7947916666666663E-3</v>
      </c>
    </row>
    <row r="13" spans="1:12" s="1" customFormat="1" ht="14.4" x14ac:dyDescent="0.3">
      <c r="A13" s="21">
        <v>12</v>
      </c>
      <c r="B13" s="257" t="s">
        <v>324</v>
      </c>
      <c r="C13" s="257" t="s">
        <v>165</v>
      </c>
      <c r="D13" s="261">
        <v>4828</v>
      </c>
      <c r="E13" s="24">
        <v>15</v>
      </c>
      <c r="F13" s="24">
        <v>15</v>
      </c>
      <c r="G13" s="24">
        <v>15</v>
      </c>
      <c r="H13" s="24">
        <v>15</v>
      </c>
      <c r="I13" s="24">
        <v>15</v>
      </c>
      <c r="J13" s="24">
        <v>0</v>
      </c>
      <c r="K13" s="31">
        <f t="shared" si="0"/>
        <v>75</v>
      </c>
      <c r="L13" s="217">
        <v>2.9136574074074078E-3</v>
      </c>
    </row>
    <row r="14" spans="1:12" s="3" customFormat="1" ht="14.4" x14ac:dyDescent="0.3">
      <c r="A14" s="56">
        <v>13</v>
      </c>
      <c r="B14" s="257" t="s">
        <v>361</v>
      </c>
      <c r="C14" s="257" t="s">
        <v>386</v>
      </c>
      <c r="D14" s="261">
        <v>11000</v>
      </c>
      <c r="E14" s="24">
        <v>15</v>
      </c>
      <c r="F14" s="24">
        <v>15</v>
      </c>
      <c r="G14" s="24">
        <v>15</v>
      </c>
      <c r="H14" s="24">
        <v>15</v>
      </c>
      <c r="I14" s="24">
        <v>15</v>
      </c>
      <c r="J14" s="24">
        <v>0</v>
      </c>
      <c r="K14" s="31">
        <f t="shared" si="0"/>
        <v>75</v>
      </c>
      <c r="L14" s="217">
        <v>2.991898148148148E-3</v>
      </c>
    </row>
    <row r="15" spans="1:12" s="1" customFormat="1" ht="14.4" x14ac:dyDescent="0.3">
      <c r="A15" s="21">
        <v>14</v>
      </c>
      <c r="B15" s="257" t="s">
        <v>134</v>
      </c>
      <c r="C15" s="257" t="s">
        <v>388</v>
      </c>
      <c r="D15" s="261">
        <v>2578</v>
      </c>
      <c r="E15" s="24">
        <v>15</v>
      </c>
      <c r="F15" s="24">
        <v>15</v>
      </c>
      <c r="G15" s="24">
        <v>15</v>
      </c>
      <c r="H15" s="24">
        <v>15</v>
      </c>
      <c r="I15" s="24">
        <v>15</v>
      </c>
      <c r="J15" s="24">
        <v>0</v>
      </c>
      <c r="K15" s="31">
        <f t="shared" si="0"/>
        <v>75</v>
      </c>
      <c r="L15" s="217">
        <v>3.0660879629629632E-3</v>
      </c>
    </row>
    <row r="16" spans="1:12" s="3" customFormat="1" ht="14.4" x14ac:dyDescent="0.3">
      <c r="A16" s="21">
        <v>15</v>
      </c>
      <c r="B16" s="257" t="s">
        <v>249</v>
      </c>
      <c r="C16" s="257" t="s">
        <v>325</v>
      </c>
      <c r="D16" s="261">
        <v>3619</v>
      </c>
      <c r="E16" s="24">
        <v>15</v>
      </c>
      <c r="F16" s="24">
        <v>15</v>
      </c>
      <c r="G16" s="24">
        <v>15</v>
      </c>
      <c r="H16" s="24">
        <v>15</v>
      </c>
      <c r="I16" s="24">
        <v>15</v>
      </c>
      <c r="J16" s="24">
        <v>0</v>
      </c>
      <c r="K16" s="31">
        <f t="shared" si="0"/>
        <v>75</v>
      </c>
      <c r="L16" s="217">
        <v>3.0677083333333337E-3</v>
      </c>
    </row>
    <row r="17" spans="1:12" ht="14.4" x14ac:dyDescent="0.3">
      <c r="A17" s="56">
        <v>16</v>
      </c>
      <c r="B17" s="257" t="s">
        <v>213</v>
      </c>
      <c r="C17" s="257" t="s">
        <v>329</v>
      </c>
      <c r="D17" s="261">
        <v>4614</v>
      </c>
      <c r="E17" s="24">
        <v>15</v>
      </c>
      <c r="F17" s="24">
        <v>15</v>
      </c>
      <c r="G17" s="24">
        <v>15</v>
      </c>
      <c r="H17" s="24">
        <v>15</v>
      </c>
      <c r="I17" s="24">
        <v>15</v>
      </c>
      <c r="J17" s="24">
        <v>0</v>
      </c>
      <c r="K17" s="31">
        <f t="shared" si="0"/>
        <v>75</v>
      </c>
      <c r="L17" s="217">
        <v>3.4753472222222221E-3</v>
      </c>
    </row>
    <row r="18" spans="1:12" ht="14.4" x14ac:dyDescent="0.3">
      <c r="A18" s="21">
        <v>17</v>
      </c>
      <c r="B18" s="257" t="s">
        <v>263</v>
      </c>
      <c r="C18" s="257" t="s">
        <v>368</v>
      </c>
      <c r="D18" s="261">
        <v>3151</v>
      </c>
      <c r="E18" s="24">
        <v>15</v>
      </c>
      <c r="F18" s="24">
        <v>15</v>
      </c>
      <c r="G18" s="24">
        <v>15</v>
      </c>
      <c r="H18" s="24">
        <v>15</v>
      </c>
      <c r="I18" s="24">
        <v>15</v>
      </c>
      <c r="J18" s="24">
        <v>0</v>
      </c>
      <c r="K18" s="31">
        <f t="shared" si="0"/>
        <v>75</v>
      </c>
      <c r="L18" s="217">
        <v>3.7234953703703701E-3</v>
      </c>
    </row>
    <row r="19" spans="1:12" s="3" customFormat="1" ht="14.4" x14ac:dyDescent="0.3">
      <c r="A19" s="21">
        <v>18</v>
      </c>
      <c r="B19" s="257" t="s">
        <v>360</v>
      </c>
      <c r="C19" s="257" t="s">
        <v>357</v>
      </c>
      <c r="D19" s="261">
        <v>15500</v>
      </c>
      <c r="E19" s="24">
        <v>15</v>
      </c>
      <c r="F19" s="24">
        <v>15</v>
      </c>
      <c r="G19" s="24">
        <v>15</v>
      </c>
      <c r="H19" s="24">
        <v>0</v>
      </c>
      <c r="I19" s="24">
        <v>0</v>
      </c>
      <c r="J19" s="24">
        <v>0</v>
      </c>
      <c r="K19" s="31">
        <f t="shared" si="0"/>
        <v>45</v>
      </c>
      <c r="L19" s="217">
        <v>4.1666666666666666E-3</v>
      </c>
    </row>
    <row r="20" spans="1:12" ht="14.4" x14ac:dyDescent="0.3">
      <c r="A20" s="56">
        <v>19</v>
      </c>
      <c r="B20" s="257" t="s">
        <v>124</v>
      </c>
      <c r="C20" s="257" t="s">
        <v>269</v>
      </c>
      <c r="D20" s="261">
        <v>4921</v>
      </c>
      <c r="E20" s="24">
        <v>15</v>
      </c>
      <c r="F20" s="24">
        <v>15</v>
      </c>
      <c r="G20" s="24">
        <v>0</v>
      </c>
      <c r="H20" s="24">
        <v>0</v>
      </c>
      <c r="I20" s="24">
        <v>0</v>
      </c>
      <c r="J20" s="24">
        <v>0</v>
      </c>
      <c r="K20" s="31">
        <f t="shared" si="0"/>
        <v>30</v>
      </c>
      <c r="L20" s="217">
        <v>4.1666666666666666E-3</v>
      </c>
    </row>
    <row r="21" spans="1:12" s="3" customFormat="1" ht="14.4" x14ac:dyDescent="0.3">
      <c r="A21" s="21">
        <v>20</v>
      </c>
      <c r="B21" s="257" t="s">
        <v>362</v>
      </c>
      <c r="C21" s="257" t="s">
        <v>105</v>
      </c>
      <c r="D21" s="261">
        <v>11300</v>
      </c>
      <c r="E21" s="24">
        <v>15</v>
      </c>
      <c r="F21" s="24">
        <v>15</v>
      </c>
      <c r="G21" s="24">
        <v>0</v>
      </c>
      <c r="H21" s="24">
        <v>0</v>
      </c>
      <c r="I21" s="24">
        <v>0</v>
      </c>
      <c r="J21" s="24">
        <v>0</v>
      </c>
      <c r="K21" s="31">
        <f t="shared" si="0"/>
        <v>30</v>
      </c>
      <c r="L21" s="217">
        <v>4.1666666666666666E-3</v>
      </c>
    </row>
    <row r="22" spans="1:12" ht="14.4" x14ac:dyDescent="0.3">
      <c r="A22" s="21">
        <v>21</v>
      </c>
      <c r="B22" s="257" t="s">
        <v>369</v>
      </c>
      <c r="C22" s="257" t="s">
        <v>387</v>
      </c>
      <c r="D22" s="261" t="s">
        <v>408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31">
        <f t="shared" si="0"/>
        <v>0</v>
      </c>
      <c r="L22" s="217">
        <v>4.1666666666666666E-3</v>
      </c>
    </row>
    <row r="23" spans="1:12" s="3" customFormat="1" ht="14.4" x14ac:dyDescent="0.3">
      <c r="A23" s="56">
        <v>22</v>
      </c>
      <c r="B23" s="257" t="s">
        <v>365</v>
      </c>
      <c r="C23" s="258" t="s">
        <v>399</v>
      </c>
      <c r="D23" s="261" t="s">
        <v>408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31">
        <f t="shared" si="0"/>
        <v>0</v>
      </c>
      <c r="L23" s="217">
        <v>4.1666666666666666E-3</v>
      </c>
    </row>
    <row r="24" spans="1:12" ht="14.4" x14ac:dyDescent="0.3">
      <c r="A24" s="36"/>
      <c r="B24" s="202"/>
      <c r="C24" s="202"/>
      <c r="D24" s="262"/>
      <c r="E24" s="40"/>
      <c r="F24" s="40"/>
      <c r="G24" s="40"/>
      <c r="H24" s="40"/>
      <c r="I24" s="40"/>
      <c r="J24" s="40"/>
      <c r="K24" s="135">
        <f t="shared" ref="K24:K25" si="1">SUM(E24:J24)</f>
        <v>0</v>
      </c>
      <c r="L24" s="252"/>
    </row>
    <row r="25" spans="1:12" s="3" customFormat="1" ht="14.4" x14ac:dyDescent="0.3">
      <c r="A25" s="36"/>
      <c r="B25" s="202"/>
      <c r="C25" s="202"/>
      <c r="D25" s="262"/>
      <c r="E25" s="40"/>
      <c r="F25" s="40"/>
      <c r="G25" s="40"/>
      <c r="H25" s="40"/>
      <c r="I25" s="40"/>
      <c r="J25" s="40"/>
      <c r="K25" s="135">
        <f t="shared" si="1"/>
        <v>0</v>
      </c>
      <c r="L25" s="252"/>
    </row>
    <row r="26" spans="1:12" ht="14.4" x14ac:dyDescent="0.3">
      <c r="A26" s="36"/>
      <c r="B26" s="202"/>
      <c r="C26" s="202"/>
      <c r="D26" s="262"/>
      <c r="E26" s="40"/>
      <c r="F26" s="40"/>
      <c r="G26" s="40"/>
      <c r="H26" s="40"/>
      <c r="I26" s="40"/>
      <c r="J26" s="40"/>
      <c r="K26" s="135">
        <f t="shared" ref="K26:K32" si="2">SUM(E26:J26)</f>
        <v>0</v>
      </c>
      <c r="L26" s="252"/>
    </row>
    <row r="27" spans="1:12" ht="14.4" x14ac:dyDescent="0.3">
      <c r="A27" s="36"/>
      <c r="B27" s="202"/>
      <c r="C27" s="202"/>
      <c r="D27" s="262"/>
      <c r="E27" s="40"/>
      <c r="F27" s="40"/>
      <c r="G27" s="40"/>
      <c r="H27" s="40"/>
      <c r="I27" s="40"/>
      <c r="J27" s="40"/>
      <c r="K27" s="135">
        <f t="shared" si="2"/>
        <v>0</v>
      </c>
      <c r="L27" s="252"/>
    </row>
    <row r="28" spans="1:12" ht="14.4" x14ac:dyDescent="0.3">
      <c r="A28" s="36"/>
      <c r="B28" s="202"/>
      <c r="C28" s="202"/>
      <c r="D28" s="262"/>
      <c r="E28" s="40"/>
      <c r="F28" s="40"/>
      <c r="G28" s="40"/>
      <c r="H28" s="40"/>
      <c r="I28" s="40"/>
      <c r="J28" s="40"/>
      <c r="K28" s="135">
        <f t="shared" si="2"/>
        <v>0</v>
      </c>
      <c r="L28" s="252"/>
    </row>
    <row r="29" spans="1:12" ht="14.4" x14ac:dyDescent="0.3">
      <c r="A29" s="36"/>
      <c r="B29" s="202"/>
      <c r="C29" s="202"/>
      <c r="D29" s="262"/>
      <c r="E29" s="40"/>
      <c r="F29" s="40"/>
      <c r="G29" s="40"/>
      <c r="H29" s="40"/>
      <c r="I29" s="40"/>
      <c r="J29" s="40"/>
      <c r="K29" s="135">
        <f t="shared" si="2"/>
        <v>0</v>
      </c>
      <c r="L29" s="252"/>
    </row>
    <row r="30" spans="1:12" ht="14.4" x14ac:dyDescent="0.3">
      <c r="A30" s="36"/>
      <c r="B30" s="202"/>
      <c r="C30" s="202"/>
      <c r="D30" s="262"/>
      <c r="E30" s="40"/>
      <c r="F30" s="40"/>
      <c r="G30" s="40"/>
      <c r="H30" s="40"/>
      <c r="I30" s="40"/>
      <c r="J30" s="40"/>
      <c r="K30" s="135">
        <f t="shared" si="2"/>
        <v>0</v>
      </c>
      <c r="L30" s="252"/>
    </row>
    <row r="31" spans="1:12" ht="14.4" x14ac:dyDescent="0.3">
      <c r="A31" s="36"/>
      <c r="B31" s="202"/>
      <c r="C31" s="202"/>
      <c r="D31" s="262"/>
      <c r="E31" s="40"/>
      <c r="F31" s="40"/>
      <c r="G31" s="40"/>
      <c r="H31" s="40"/>
      <c r="I31" s="40"/>
      <c r="J31" s="40"/>
      <c r="K31" s="135">
        <f t="shared" si="2"/>
        <v>0</v>
      </c>
      <c r="L31" s="252"/>
    </row>
    <row r="32" spans="1:12" ht="14.4" x14ac:dyDescent="0.3">
      <c r="A32" s="36"/>
      <c r="B32" s="202"/>
      <c r="C32" s="202"/>
      <c r="D32" s="262"/>
      <c r="E32" s="40"/>
      <c r="F32" s="40"/>
      <c r="G32" s="40"/>
      <c r="H32" s="40"/>
      <c r="I32" s="40"/>
      <c r="J32" s="40"/>
      <c r="K32" s="135">
        <f t="shared" si="2"/>
        <v>0</v>
      </c>
      <c r="L32" s="252"/>
    </row>
  </sheetData>
  <sortState xmlns:xlrd2="http://schemas.microsoft.com/office/spreadsheetml/2017/richdata2" ref="A2:L23">
    <sortCondition descending="1" ref="K2:K23"/>
    <sortCondition ref="L2:L23"/>
    <sortCondition ref="D2:D23"/>
  </sortState>
  <printOptions headings="1" gridLines="1"/>
  <pageMargins left="0.7" right="0.7" top="0.75" bottom="0.75" header="0.3" footer="0.3"/>
  <pageSetup scale="92" orientation="landscape" horizontalDpi="4294967293" r:id="rId1"/>
  <headerFooter>
    <oddHeader>&amp;CNursery Day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L32"/>
  <sheetViews>
    <sheetView showWhiteSpace="0" view="pageLayout" zoomScaleNormal="100" workbookViewId="0">
      <selection activeCell="H19" sqref="H19"/>
    </sheetView>
  </sheetViews>
  <sheetFormatPr defaultRowHeight="13.8" x14ac:dyDescent="0.25"/>
  <cols>
    <col min="1" max="1" width="2.8984375" customWidth="1"/>
    <col min="2" max="2" width="18.3984375" customWidth="1"/>
    <col min="3" max="3" width="10.69921875" customWidth="1"/>
    <col min="4" max="4" width="8.19921875" style="117" customWidth="1"/>
    <col min="6" max="6" width="9.8984375" customWidth="1"/>
    <col min="7" max="7" width="9.09765625" customWidth="1"/>
    <col min="8" max="10" width="9.59765625" customWidth="1"/>
    <col min="11" max="11" width="10" style="14" customWidth="1"/>
    <col min="12" max="12" width="9.69921875" style="117" customWidth="1"/>
  </cols>
  <sheetData>
    <row r="1" spans="1:12" s="5" customFormat="1" ht="14.4" x14ac:dyDescent="0.3">
      <c r="A1" s="33"/>
      <c r="B1" s="41" t="s">
        <v>0</v>
      </c>
      <c r="C1" s="41" t="s">
        <v>1</v>
      </c>
      <c r="D1" s="125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189" t="s">
        <v>155</v>
      </c>
      <c r="K1" s="42" t="s">
        <v>8</v>
      </c>
      <c r="L1" s="125" t="s">
        <v>9</v>
      </c>
    </row>
    <row r="2" spans="1:12" s="1" customFormat="1" ht="14.4" x14ac:dyDescent="0.3">
      <c r="A2" s="36">
        <v>1</v>
      </c>
      <c r="B2" s="197" t="s">
        <v>44</v>
      </c>
      <c r="C2" s="197" t="s">
        <v>244</v>
      </c>
      <c r="D2" s="126"/>
      <c r="E2" s="40"/>
      <c r="F2" s="40"/>
      <c r="G2" s="36"/>
      <c r="H2" s="36"/>
      <c r="I2" s="36"/>
      <c r="J2" s="36"/>
      <c r="K2" s="135">
        <f>SUM(E2:J2)</f>
        <v>0</v>
      </c>
      <c r="L2" s="130"/>
    </row>
    <row r="3" spans="1:12" s="3" customFormat="1" ht="14.4" x14ac:dyDescent="0.3">
      <c r="A3" s="36">
        <v>2</v>
      </c>
      <c r="B3" s="197" t="s">
        <v>239</v>
      </c>
      <c r="C3" s="197" t="s">
        <v>345</v>
      </c>
      <c r="D3" s="126"/>
      <c r="E3" s="40"/>
      <c r="F3" s="40"/>
      <c r="G3" s="36"/>
      <c r="H3" s="36"/>
      <c r="I3" s="36"/>
      <c r="J3" s="36"/>
      <c r="K3" s="135">
        <f t="shared" ref="K3:K25" si="0">SUM(E3:J3)</f>
        <v>0</v>
      </c>
      <c r="L3" s="130"/>
    </row>
    <row r="4" spans="1:12" s="1" customFormat="1" ht="14.4" x14ac:dyDescent="0.3">
      <c r="A4" s="36">
        <v>3</v>
      </c>
      <c r="B4" s="197" t="s">
        <v>151</v>
      </c>
      <c r="C4" s="197" t="s">
        <v>307</v>
      </c>
      <c r="D4" s="126"/>
      <c r="E4" s="40"/>
      <c r="F4" s="40"/>
      <c r="G4" s="36"/>
      <c r="H4" s="36"/>
      <c r="I4" s="36"/>
      <c r="J4" s="36"/>
      <c r="K4" s="135">
        <f t="shared" si="0"/>
        <v>0</v>
      </c>
      <c r="L4" s="130"/>
    </row>
    <row r="5" spans="1:12" s="3" customFormat="1" ht="14.4" x14ac:dyDescent="0.3">
      <c r="A5" s="36">
        <v>4</v>
      </c>
      <c r="B5" s="197" t="s">
        <v>338</v>
      </c>
      <c r="C5" s="197" t="s">
        <v>309</v>
      </c>
      <c r="D5" s="126"/>
      <c r="E5" s="40"/>
      <c r="F5" s="40"/>
      <c r="G5" s="36"/>
      <c r="H5" s="36"/>
      <c r="I5" s="36"/>
      <c r="J5" s="36"/>
      <c r="K5" s="135">
        <f t="shared" si="0"/>
        <v>0</v>
      </c>
      <c r="L5" s="130"/>
    </row>
    <row r="6" spans="1:12" s="1" customFormat="1" ht="14.4" x14ac:dyDescent="0.3">
      <c r="A6" s="36">
        <v>5</v>
      </c>
      <c r="B6" s="197" t="s">
        <v>273</v>
      </c>
      <c r="C6" s="197" t="s">
        <v>339</v>
      </c>
      <c r="D6" s="126"/>
      <c r="E6" s="40"/>
      <c r="F6" s="40"/>
      <c r="G6" s="36"/>
      <c r="H6" s="36"/>
      <c r="I6" s="36"/>
      <c r="J6" s="36"/>
      <c r="K6" s="135">
        <f t="shared" si="0"/>
        <v>0</v>
      </c>
      <c r="L6" s="130"/>
    </row>
    <row r="7" spans="1:12" s="3" customFormat="1" ht="14.4" x14ac:dyDescent="0.3">
      <c r="A7" s="36">
        <v>6</v>
      </c>
      <c r="B7" s="197" t="s">
        <v>52</v>
      </c>
      <c r="C7" s="197" t="s">
        <v>330</v>
      </c>
      <c r="D7" s="126"/>
      <c r="E7" s="40"/>
      <c r="F7" s="40"/>
      <c r="G7" s="36"/>
      <c r="H7" s="36"/>
      <c r="I7" s="36"/>
      <c r="J7" s="36"/>
      <c r="K7" s="135">
        <f t="shared" si="0"/>
        <v>0</v>
      </c>
      <c r="L7" s="130"/>
    </row>
    <row r="8" spans="1:12" s="1" customFormat="1" ht="14.4" x14ac:dyDescent="0.3">
      <c r="A8" s="36">
        <v>7</v>
      </c>
      <c r="B8" s="197" t="s">
        <v>314</v>
      </c>
      <c r="C8" s="197" t="s">
        <v>315</v>
      </c>
      <c r="D8" s="126"/>
      <c r="E8" s="40"/>
      <c r="F8" s="40"/>
      <c r="G8" s="36"/>
      <c r="H8" s="36"/>
      <c r="I8" s="36"/>
      <c r="J8" s="36"/>
      <c r="K8" s="135">
        <f t="shared" si="0"/>
        <v>0</v>
      </c>
      <c r="L8" s="130"/>
    </row>
    <row r="9" spans="1:12" s="3" customFormat="1" ht="14.4" x14ac:dyDescent="0.3">
      <c r="A9" s="36">
        <v>8</v>
      </c>
      <c r="B9" s="197" t="s">
        <v>239</v>
      </c>
      <c r="C9" s="197" t="s">
        <v>313</v>
      </c>
      <c r="D9" s="126"/>
      <c r="E9" s="40"/>
      <c r="F9" s="40"/>
      <c r="G9" s="36"/>
      <c r="H9" s="36"/>
      <c r="I9" s="36"/>
      <c r="J9" s="36"/>
      <c r="K9" s="135">
        <f t="shared" si="0"/>
        <v>0</v>
      </c>
      <c r="L9" s="130"/>
    </row>
    <row r="10" spans="1:12" s="1" customFormat="1" ht="14.4" x14ac:dyDescent="0.3">
      <c r="A10" s="36">
        <v>9</v>
      </c>
      <c r="B10" s="197" t="s">
        <v>44</v>
      </c>
      <c r="C10" s="197" t="s">
        <v>38</v>
      </c>
      <c r="D10" s="126"/>
      <c r="E10" s="40"/>
      <c r="F10" s="40"/>
      <c r="G10" s="36"/>
      <c r="H10" s="36"/>
      <c r="I10" s="36"/>
      <c r="J10" s="36"/>
      <c r="K10" s="135">
        <f t="shared" si="0"/>
        <v>0</v>
      </c>
      <c r="L10" s="130"/>
    </row>
    <row r="11" spans="1:12" s="3" customFormat="1" ht="14.4" x14ac:dyDescent="0.3">
      <c r="A11" s="36">
        <v>10</v>
      </c>
      <c r="B11" s="197" t="s">
        <v>150</v>
      </c>
      <c r="C11" s="197" t="s">
        <v>335</v>
      </c>
      <c r="D11" s="126"/>
      <c r="E11" s="40"/>
      <c r="F11" s="40"/>
      <c r="G11" s="36"/>
      <c r="H11" s="36"/>
      <c r="I11" s="36"/>
      <c r="J11" s="36"/>
      <c r="K11" s="135">
        <f t="shared" si="0"/>
        <v>0</v>
      </c>
      <c r="L11" s="130"/>
    </row>
    <row r="12" spans="1:12" s="1" customFormat="1" ht="14.4" x14ac:dyDescent="0.3">
      <c r="A12" s="36">
        <v>11</v>
      </c>
      <c r="B12" s="197" t="s">
        <v>225</v>
      </c>
      <c r="C12" s="197" t="s">
        <v>336</v>
      </c>
      <c r="D12" s="126"/>
      <c r="E12" s="40"/>
      <c r="F12" s="40"/>
      <c r="G12" s="36"/>
      <c r="H12" s="36"/>
      <c r="I12" s="36"/>
      <c r="J12" s="36"/>
      <c r="K12" s="135">
        <f t="shared" si="0"/>
        <v>0</v>
      </c>
      <c r="L12" s="130"/>
    </row>
    <row r="13" spans="1:12" s="3" customFormat="1" ht="14.4" x14ac:dyDescent="0.3">
      <c r="A13" s="36">
        <v>12</v>
      </c>
      <c r="B13" s="197" t="s">
        <v>199</v>
      </c>
      <c r="C13" s="197" t="s">
        <v>335</v>
      </c>
      <c r="D13" s="126"/>
      <c r="E13" s="40"/>
      <c r="F13" s="40"/>
      <c r="G13" s="36"/>
      <c r="H13" s="36"/>
      <c r="I13" s="36"/>
      <c r="J13" s="36"/>
      <c r="K13" s="135">
        <f t="shared" si="0"/>
        <v>0</v>
      </c>
      <c r="L13" s="130"/>
    </row>
    <row r="14" spans="1:12" s="1" customFormat="1" ht="14.4" x14ac:dyDescent="0.3">
      <c r="A14" s="36">
        <v>13</v>
      </c>
      <c r="B14" s="197" t="s">
        <v>61</v>
      </c>
      <c r="C14" s="197" t="s">
        <v>326</v>
      </c>
      <c r="D14" s="126"/>
      <c r="E14" s="40"/>
      <c r="F14" s="40"/>
      <c r="G14" s="36"/>
      <c r="H14" s="36"/>
      <c r="I14" s="36"/>
      <c r="J14" s="36"/>
      <c r="K14" s="135">
        <f t="shared" si="0"/>
        <v>0</v>
      </c>
      <c r="L14" s="130"/>
    </row>
    <row r="15" spans="1:12" s="3" customFormat="1" ht="14.4" x14ac:dyDescent="0.3">
      <c r="A15" s="36">
        <v>14</v>
      </c>
      <c r="B15" s="197" t="s">
        <v>273</v>
      </c>
      <c r="C15" s="197" t="s">
        <v>340</v>
      </c>
      <c r="D15" s="126"/>
      <c r="E15" s="40"/>
      <c r="F15" s="40"/>
      <c r="G15" s="36"/>
      <c r="H15" s="36"/>
      <c r="I15" s="36"/>
      <c r="J15" s="36"/>
      <c r="K15" s="135">
        <f t="shared" si="0"/>
        <v>0</v>
      </c>
      <c r="L15" s="130"/>
    </row>
    <row r="16" spans="1:12" ht="14.4" x14ac:dyDescent="0.3">
      <c r="A16" s="36">
        <v>15</v>
      </c>
      <c r="B16" s="197" t="s">
        <v>241</v>
      </c>
      <c r="C16" s="197" t="s">
        <v>242</v>
      </c>
      <c r="D16" s="126"/>
      <c r="E16" s="36"/>
      <c r="F16" s="36"/>
      <c r="G16" s="36"/>
      <c r="H16" s="36"/>
      <c r="I16" s="36"/>
      <c r="J16" s="36"/>
      <c r="K16" s="135">
        <f t="shared" si="0"/>
        <v>0</v>
      </c>
      <c r="L16" s="126"/>
    </row>
    <row r="17" spans="1:12" s="3" customFormat="1" ht="14.4" x14ac:dyDescent="0.3">
      <c r="A17" s="36">
        <v>16</v>
      </c>
      <c r="B17" s="197" t="s">
        <v>199</v>
      </c>
      <c r="C17" s="197" t="s">
        <v>201</v>
      </c>
      <c r="D17" s="126"/>
      <c r="E17" s="36"/>
      <c r="F17" s="36"/>
      <c r="G17" s="36"/>
      <c r="H17" s="36"/>
      <c r="I17" s="36"/>
      <c r="J17" s="36"/>
      <c r="K17" s="135">
        <f t="shared" si="0"/>
        <v>0</v>
      </c>
      <c r="L17" s="126"/>
    </row>
    <row r="18" spans="1:12" ht="14.4" x14ac:dyDescent="0.3">
      <c r="A18" s="36">
        <v>17</v>
      </c>
      <c r="B18" s="197" t="s">
        <v>241</v>
      </c>
      <c r="C18" s="197" t="s">
        <v>243</v>
      </c>
      <c r="D18" s="126"/>
      <c r="E18" s="36"/>
      <c r="F18" s="36"/>
      <c r="G18" s="36"/>
      <c r="H18" s="36"/>
      <c r="I18" s="36"/>
      <c r="J18" s="36"/>
      <c r="K18" s="135">
        <f t="shared" si="0"/>
        <v>0</v>
      </c>
      <c r="L18" s="126"/>
    </row>
    <row r="19" spans="1:12" s="3" customFormat="1" ht="14.4" x14ac:dyDescent="0.3">
      <c r="A19" s="36">
        <v>18</v>
      </c>
      <c r="B19" s="197" t="s">
        <v>314</v>
      </c>
      <c r="C19" s="197" t="s">
        <v>327</v>
      </c>
      <c r="D19" s="126"/>
      <c r="E19" s="36"/>
      <c r="F19" s="36"/>
      <c r="G19" s="36"/>
      <c r="H19" s="36"/>
      <c r="I19" s="36"/>
      <c r="J19" s="36"/>
      <c r="K19" s="135">
        <f t="shared" si="0"/>
        <v>0</v>
      </c>
      <c r="L19" s="126"/>
    </row>
    <row r="20" spans="1:12" ht="14.4" x14ac:dyDescent="0.3">
      <c r="A20" s="36">
        <v>19</v>
      </c>
      <c r="B20" s="197" t="s">
        <v>303</v>
      </c>
      <c r="C20" s="197" t="s">
        <v>304</v>
      </c>
      <c r="D20" s="126"/>
      <c r="E20" s="36"/>
      <c r="F20" s="36"/>
      <c r="G20" s="36"/>
      <c r="H20" s="36"/>
      <c r="I20" s="36"/>
      <c r="J20" s="36"/>
      <c r="K20" s="135">
        <f t="shared" si="0"/>
        <v>0</v>
      </c>
      <c r="L20" s="126"/>
    </row>
    <row r="21" spans="1:12" s="3" customFormat="1" ht="14.4" x14ac:dyDescent="0.3">
      <c r="A21" s="36">
        <v>20</v>
      </c>
      <c r="B21" s="197" t="s">
        <v>29</v>
      </c>
      <c r="C21" s="197" t="s">
        <v>306</v>
      </c>
      <c r="D21" s="126"/>
      <c r="E21" s="36"/>
      <c r="F21" s="36"/>
      <c r="G21" s="36"/>
      <c r="H21" s="36"/>
      <c r="I21" s="36"/>
      <c r="J21" s="36"/>
      <c r="K21" s="135">
        <f t="shared" si="0"/>
        <v>0</v>
      </c>
      <c r="L21" s="126"/>
    </row>
    <row r="22" spans="1:12" ht="14.4" x14ac:dyDescent="0.3">
      <c r="A22" s="36">
        <v>21</v>
      </c>
      <c r="B22" s="197" t="s">
        <v>42</v>
      </c>
      <c r="C22" s="197" t="s">
        <v>319</v>
      </c>
      <c r="D22" s="126"/>
      <c r="E22" s="36"/>
      <c r="F22" s="36"/>
      <c r="G22" s="36"/>
      <c r="H22" s="36"/>
      <c r="I22" s="36"/>
      <c r="J22" s="36"/>
      <c r="K22" s="135">
        <f t="shared" si="0"/>
        <v>0</v>
      </c>
      <c r="L22" s="126"/>
    </row>
    <row r="23" spans="1:12" s="3" customFormat="1" ht="14.4" x14ac:dyDescent="0.3">
      <c r="A23" s="36">
        <v>22</v>
      </c>
      <c r="B23" s="197" t="s">
        <v>199</v>
      </c>
      <c r="C23" s="197" t="s">
        <v>334</v>
      </c>
      <c r="D23" s="126"/>
      <c r="E23" s="36"/>
      <c r="F23" s="36"/>
      <c r="G23" s="36"/>
      <c r="H23" s="36"/>
      <c r="I23" s="36"/>
      <c r="J23" s="36"/>
      <c r="K23" s="135">
        <f t="shared" si="0"/>
        <v>0</v>
      </c>
      <c r="L23" s="126"/>
    </row>
    <row r="24" spans="1:12" ht="14.4" x14ac:dyDescent="0.3">
      <c r="A24" s="36">
        <v>23</v>
      </c>
      <c r="B24" s="197" t="s">
        <v>134</v>
      </c>
      <c r="C24" s="197" t="s">
        <v>295</v>
      </c>
      <c r="D24" s="126"/>
      <c r="E24" s="36"/>
      <c r="F24" s="36"/>
      <c r="G24" s="36"/>
      <c r="H24" s="36"/>
      <c r="I24" s="36"/>
      <c r="J24" s="36"/>
      <c r="K24" s="135">
        <f t="shared" si="0"/>
        <v>0</v>
      </c>
      <c r="L24" s="126"/>
    </row>
    <row r="25" spans="1:12" s="3" customFormat="1" ht="14.4" x14ac:dyDescent="0.3">
      <c r="A25" s="36">
        <v>24</v>
      </c>
      <c r="B25" s="197" t="s">
        <v>321</v>
      </c>
      <c r="C25" s="197" t="s">
        <v>329</v>
      </c>
      <c r="D25" s="126"/>
      <c r="E25" s="36"/>
      <c r="F25" s="36"/>
      <c r="G25" s="36"/>
      <c r="H25" s="36"/>
      <c r="I25" s="36"/>
      <c r="J25" s="36"/>
      <c r="K25" s="135">
        <f t="shared" si="0"/>
        <v>0</v>
      </c>
      <c r="L25" s="126"/>
    </row>
    <row r="26" spans="1:12" ht="14.4" x14ac:dyDescent="0.3">
      <c r="B26" s="197" t="s">
        <v>314</v>
      </c>
      <c r="C26" s="197" t="s">
        <v>331</v>
      </c>
    </row>
    <row r="27" spans="1:12" ht="14.4" x14ac:dyDescent="0.3">
      <c r="B27" s="197" t="s">
        <v>341</v>
      </c>
      <c r="C27" s="197" t="s">
        <v>255</v>
      </c>
    </row>
    <row r="28" spans="1:12" ht="14.4" x14ac:dyDescent="0.3">
      <c r="B28" s="197" t="s">
        <v>303</v>
      </c>
      <c r="C28" s="197" t="s">
        <v>337</v>
      </c>
    </row>
    <row r="29" spans="1:12" ht="14.4" x14ac:dyDescent="0.3">
      <c r="B29" s="197" t="s">
        <v>34</v>
      </c>
      <c r="C29" s="197" t="s">
        <v>296</v>
      </c>
    </row>
    <row r="30" spans="1:12" ht="14.4" x14ac:dyDescent="0.3">
      <c r="B30" s="197" t="s">
        <v>150</v>
      </c>
      <c r="C30" s="197" t="s">
        <v>305</v>
      </c>
    </row>
    <row r="31" spans="1:12" ht="14.4" x14ac:dyDescent="0.3">
      <c r="B31" s="197" t="s">
        <v>239</v>
      </c>
      <c r="C31" s="197" t="s">
        <v>258</v>
      </c>
    </row>
    <row r="32" spans="1:12" ht="14.4" x14ac:dyDescent="0.3">
      <c r="B32" s="197" t="s">
        <v>261</v>
      </c>
      <c r="C32" s="197" t="s">
        <v>320</v>
      </c>
    </row>
  </sheetData>
  <sortState xmlns:xlrd2="http://schemas.microsoft.com/office/spreadsheetml/2017/richdata2" ref="A2:L22">
    <sortCondition descending="1" ref="K2:K22"/>
    <sortCondition ref="L2:L22"/>
    <sortCondition ref="D2:D22"/>
  </sortState>
  <printOptions headings="1" gridLines="1"/>
  <pageMargins left="0.7" right="0.7" top="0.75" bottom="0.75" header="0.3" footer="0.3"/>
  <pageSetup orientation="landscape" r:id="rId1"/>
  <headerFooter>
    <oddHeader>&amp;CNursery Day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20</vt:i4>
      </vt:variant>
    </vt:vector>
  </HeadingPairs>
  <TitlesOfParts>
    <vt:vector size="55" baseType="lpstr">
      <vt:lpstr>NOTES</vt:lpstr>
      <vt:lpstr>Horseback</vt:lpstr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Sheet1</vt:lpstr>
      <vt:lpstr>Futurity 1</vt:lpstr>
      <vt:lpstr>Futurity 2</vt:lpstr>
      <vt:lpstr>Futruity Ave.</vt:lpstr>
      <vt:lpstr>Maturity 1</vt:lpstr>
      <vt:lpstr>Maturity 2</vt:lpstr>
      <vt:lpstr>Maturity Ave.</vt:lpstr>
      <vt:lpstr>Open 4 day Ave</vt:lpstr>
      <vt:lpstr>Ranch 4 Day</vt:lpstr>
      <vt:lpstr>Nursery 4 day</vt:lpstr>
      <vt:lpstr>Intermediate 4 day</vt:lpstr>
      <vt:lpstr>Novice day 4</vt:lpstr>
      <vt:lpstr>open test</vt:lpstr>
      <vt:lpstr>'Futurity 1'!Print_Area</vt:lpstr>
      <vt:lpstr>'Futurity 2'!Print_Area</vt:lpstr>
      <vt:lpstr>Horseback!Print_Area</vt:lpstr>
      <vt:lpstr>'INT 1'!Print_Area</vt:lpstr>
      <vt:lpstr>'INT 2'!Print_Area</vt:lpstr>
      <vt:lpstr>'INT AVG'!Print_Area</vt:lpstr>
      <vt:lpstr>'Maturity 1'!Print_Area</vt:lpstr>
      <vt:lpstr>'Maturity 2'!Print_Area</vt:lpstr>
      <vt:lpstr>'NOV 1'!Print_Area</vt:lpstr>
      <vt:lpstr>'NOV 2'!Print_Area</vt:lpstr>
      <vt:lpstr>'NOV AVG'!Print_Area</vt:lpstr>
      <vt:lpstr>'NUR 1'!Print_Area</vt:lpstr>
      <vt:lpstr>'NUR 2'!Print_Area</vt:lpstr>
      <vt:lpstr>'OPEN 1'!Print_Area</vt:lpstr>
      <vt:lpstr>'OPEN 2'!Print_Area</vt:lpstr>
      <vt:lpstr>'OPEN AVG'!Print_Area</vt:lpstr>
      <vt:lpstr>'RANCH 1'!Print_Area</vt:lpstr>
      <vt:lpstr>'RANCH 2'!Print_Area</vt:lpstr>
      <vt:lpstr>'Ranch 4 Day'!Print_Area</vt:lpstr>
      <vt:lpstr>'RANCH AVG'!Print_Area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c</cp:lastModifiedBy>
  <cp:lastPrinted>2022-09-25T20:40:02Z</cp:lastPrinted>
  <dcterms:created xsi:type="dcterms:W3CDTF">2019-03-26T16:02:37Z</dcterms:created>
  <dcterms:modified xsi:type="dcterms:W3CDTF">2022-09-27T16:09:47Z</dcterms:modified>
</cp:coreProperties>
</file>